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385" yWindow="225" windowWidth="14430" windowHeight="11640" activeTab="2"/>
  </bookViews>
  <sheets>
    <sheet name="2015" sheetId="12" r:id="rId1"/>
    <sheet name="2017" sheetId="4" r:id="rId2"/>
    <sheet name="2016" sheetId="13" r:id="rId3"/>
  </sheets>
  <definedNames>
    <definedName name="_xlnm._FilterDatabase" localSheetId="0" hidden="1">'2015'!$A$1:$T$56</definedName>
    <definedName name="_xlnm._FilterDatabase" localSheetId="1" hidden="1">'2017'!$E$1:$E$1290</definedName>
  </definedNames>
  <calcPr calcId="145621"/>
</workbook>
</file>

<file path=xl/calcChain.xml><?xml version="1.0" encoding="utf-8"?>
<calcChain xmlns="http://schemas.openxmlformats.org/spreadsheetml/2006/main">
  <c r="J41" i="4" l="1"/>
  <c r="J18" i="4"/>
  <c r="J16" i="4"/>
  <c r="J12" i="4"/>
  <c r="J8" i="4"/>
  <c r="J7" i="4"/>
  <c r="J5" i="4"/>
  <c r="J3" i="4"/>
  <c r="J74" i="4" l="1"/>
  <c r="H19" i="4"/>
  <c r="H16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8" i="4"/>
  <c r="H37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0" i="4"/>
  <c r="H18" i="4"/>
  <c r="H17" i="4"/>
  <c r="H15" i="4"/>
  <c r="H14" i="4"/>
  <c r="H13" i="4"/>
  <c r="H12" i="4"/>
  <c r="H11" i="4"/>
  <c r="H6" i="4" l="1"/>
  <c r="H5" i="4"/>
  <c r="H4" i="4"/>
  <c r="H3" i="4"/>
  <c r="J56" i="12" l="1"/>
  <c r="K28" i="13" s="1"/>
  <c r="H56" i="12"/>
  <c r="I28" i="13" s="1"/>
  <c r="G56" i="12"/>
  <c r="H28" i="13" s="1"/>
  <c r="K27" i="13"/>
  <c r="I27" i="13"/>
  <c r="H27" i="13"/>
  <c r="I11" i="13"/>
  <c r="I5" i="13"/>
  <c r="G74" i="4" l="1"/>
</calcChain>
</file>

<file path=xl/sharedStrings.xml><?xml version="1.0" encoding="utf-8"?>
<sst xmlns="http://schemas.openxmlformats.org/spreadsheetml/2006/main" count="1039" uniqueCount="592">
  <si>
    <t>#</t>
  </si>
  <si>
    <t>აქტის სათაური</t>
  </si>
  <si>
    <t>21/2016
21.12.16</t>
  </si>
  <si>
    <r>
      <t xml:space="preserve">აქტის </t>
    </r>
    <r>
      <rPr>
        <b/>
        <sz val="11"/>
        <color theme="1"/>
        <rFont val="AcadNusx"/>
      </rPr>
      <t>#</t>
    </r>
    <r>
      <rPr>
        <b/>
        <sz val="11"/>
        <color theme="1"/>
        <rFont val="Calibri"/>
        <family val="2"/>
        <scheme val="minor"/>
      </rPr>
      <t xml:space="preserve"> და თარიღი</t>
    </r>
  </si>
  <si>
    <t>24/2016
24.12.16</t>
  </si>
  <si>
    <r>
      <rPr>
        <b/>
        <sz val="11"/>
        <color theme="1"/>
        <rFont val="Calibri"/>
        <family val="2"/>
        <scheme val="minor"/>
      </rPr>
      <t xml:space="preserve">შპს "თეთრიწყაროს რეგიონული ჯანდაცვის ცენტრის"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გაწეული მუშაობის თემატური შემოწმების აქტი</t>
    </r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</si>
  <si>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იმერეთის და რაჭა-ლეჩხუმის სამმართველოს 2016 წლის 11 მაისის N15-09-09/07-507 მომართვის წერილით წარმოდგენილი დოკუმენტაციის საფუძველზე </t>
    </r>
    <r>
      <rPr>
        <b/>
        <sz val="11"/>
        <color theme="1"/>
        <rFont val="Calibri"/>
        <family val="2"/>
        <scheme val="minor"/>
      </rPr>
      <t xml:space="preserve">ქუთაისის "დ. ნაზარიშვილის სახელობის საოჯახო მედიცინისა და საოჯახო მედიცინის რეგიონალური სასწავლო ცენტრის"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გაწეული მუშაობის თემატური შემოწმების აქტი</t>
    </r>
  </si>
  <si>
    <t>19
19.12.16</t>
  </si>
  <si>
    <r>
      <t xml:space="preserve">საყოველთაო ჯანდაცვაზე გადასვლის მიზნით გასატარებელ ზოგიერთ ღონისძიებათა შესახებ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"რეგიონული ჯანდაცვის ცენტრში" - თეთრიწყარო - </t>
    </r>
    <r>
      <rPr>
        <sz val="11"/>
        <color theme="1"/>
        <rFont val="Calibri"/>
        <family val="2"/>
        <scheme val="minor"/>
      </rPr>
      <t>2013 წლის 28 თებერვლიდან 2016 წლის 1 იანვრამდე პერიოდში დაფიქსირებული შემთხვევების შერჩევითი შემოწმების აქტი</t>
    </r>
  </si>
  <si>
    <t>11
10.10.16</t>
  </si>
  <si>
    <r>
      <t xml:space="preserve">საყოველთაო ჯანდაცვაზე გადასვლის მიზნით გასატარებელ ზოგიერთ ღონისძიებათა შესახებ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"მანგლისის საავადმყოფო პოლიკლინიკაში" </t>
    </r>
    <r>
      <rPr>
        <sz val="11"/>
        <color theme="1"/>
        <rFont val="Calibri"/>
        <family val="2"/>
        <scheme val="minor"/>
      </rPr>
      <t xml:space="preserve"> 2013 წლის 28 თებერვლიდან 2016 წლის 1 აგვისტომდე პერიოდში დაფიქსირებული შემთხვევების შერჩევითი შემოწმების აქტი</t>
    </r>
  </si>
  <si>
    <t>18
19.12.16</t>
  </si>
  <si>
    <r>
      <t xml:space="preserve">საყოველთაო ჯანდაცვაზე გადასვლის მიზნით გასატარებელ ზოგიერთ ღონისძიებათა შესახებ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"ჯეო ჰოსპიტალსის კლინიკაში" (თეთრიწყარო, რუსთაველის ქუჩა (თბილისი, კოსტავას 67, ბ.71) </t>
    </r>
    <r>
      <rPr>
        <sz val="11"/>
        <color theme="1"/>
        <rFont val="Calibri"/>
        <family val="2"/>
        <scheme val="minor"/>
      </rPr>
      <t xml:space="preserve"> 2013 წლის 28 თებერვლიდან 2016 წლის 1 იანვრამდე პერიოდში დაფიქსირებული შემთხვევების შერჩევითი შემოწმების აქტი</t>
    </r>
  </si>
  <si>
    <t>23/ი
23.12.16</t>
  </si>
  <si>
    <r>
      <t xml:space="preserve">"ჯანმრთელობის დაცვის სახელმწიფო პროგრამის დამტკიცების შესახებ" საქართველოს მთავრობის 2015 წლის 30 დეკემბრის N660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"მულტიპროფილური ჰოსპიტალი - მედიქალ სიტიში და ინფექციურ დაავადებათა მართვის ცენტრში" </t>
    </r>
    <r>
      <rPr>
        <sz val="11"/>
        <color theme="1"/>
        <rFont val="Calibri"/>
        <family val="2"/>
        <scheme val="minor"/>
      </rPr>
      <t>2015 წლის 1 დეკემბრიდან 2016 წლის 1 ნოემბრამდე პერიოდში დაფიქსირებული შემთხვევების შერჩევითი შემოწმების აქტი</t>
    </r>
  </si>
  <si>
    <t>4
14.06.16</t>
  </si>
  <si>
    <r>
      <t xml:space="preserve">საყოველთაო ჯანდაცვაზე გადასვლის მიზნით გასატარებელ ზოგიერთ ღონისძიებათა შესახებ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"ადიკში" </t>
    </r>
    <r>
      <rPr>
        <sz val="11"/>
        <color theme="1"/>
        <rFont val="Calibri"/>
        <family val="2"/>
        <scheme val="minor"/>
      </rPr>
      <t xml:space="preserve"> 2013 წლის 28 თებერვლიდან 2016 წლის 1 იანვრამდე პერიოდში დაფიქსირებული შემთხვევების შერჩევითი შემოწმების აქტი</t>
    </r>
  </si>
  <si>
    <r>
      <t>საქართველოს ფინანსთა სამინისტროს საგამოძიებო სამსახურის საგამოძიებო დეპარტამენტის სამეგრელო-ზემო სვანეთის სამმართველოს 2016 წლის 28 აპრილის N0008122601 მომართვის წერილით წარმოდგენილი დოკუმენტაციის საფუძველზე</t>
    </r>
    <r>
      <rPr>
        <b/>
        <sz val="11"/>
        <color theme="1"/>
        <rFont val="Calibri"/>
        <family val="2"/>
        <scheme val="minor"/>
      </rPr>
      <t xml:space="preserve"> სს "სამედიცინო კორპორაცია ევექსი - ზუგდიდის რეფერალური ჰოსპიტალის"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გაწეული მუშაობის თემატური შემოწმების აქტი</t>
    </r>
  </si>
  <si>
    <r>
      <t>საქართველოს ფინანსთა სამინისტროს საგამოძიებო სამსახურის საგამოძიებო დეპარტამენტის სამეგრელო-ზემო სვანეთის სამმართველოს 2016 წლის 28 აპრილის N0008122601 მომართვის წერილით წარმოდგენილი დოკუმენტაციის საფუძველზე</t>
    </r>
    <r>
      <rPr>
        <b/>
        <sz val="11"/>
        <color theme="1"/>
        <rFont val="Calibri"/>
        <family val="2"/>
        <scheme val="minor"/>
      </rPr>
      <t xml:space="preserve"> შპს "ტერმინალის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გაწეული მუშაობის თემატური შემოწმების აქტი</t>
    </r>
  </si>
  <si>
    <r>
      <t>საქართველოს ფინანსთა სამინისტროს საგამოძიებო სამსახურის საგამოძიებო დეპარტამენტის სამეგრელო-ზემო სვანეთის სამმართველოს 2016 წლის 28 აპრილის N0008122601 მომართვის წერილით წარმოდგენილი დოკუმენტაციის საფუძველზე</t>
    </r>
    <r>
      <rPr>
        <b/>
        <sz val="11"/>
        <color theme="1"/>
        <rFont val="Calibri"/>
        <family val="2"/>
        <scheme val="minor"/>
      </rPr>
      <t xml:space="preserve"> სს "ენგურის სამედიცინო კომპლექსის"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გაწეული მუშაობის თემატური შემოწმების აქტი</t>
    </r>
  </si>
  <si>
    <r>
      <t>საქართველოს ფინანსთა სამინისტროს საგამოძიებო სამსახურის საგამოძიებო დეპარტამენტის სამეგრელო-ზემო სვანეთის სამმართველოს 2016 წლის 28 აპრილის N0008122601 მომართვის წერილით წარმოდგენილი დოკუმენტაციის საფუძველზე</t>
    </r>
    <r>
      <rPr>
        <b/>
        <sz val="11"/>
        <color theme="1"/>
        <rFont val="Calibri"/>
        <family val="2"/>
        <scheme val="minor"/>
      </rPr>
      <t xml:space="preserve"> შპს "ზუგდიდის ბავშვთა პოლიკლინიკის"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გაწეული მუშაობის თემატური შემოწმების აქტი</t>
    </r>
  </si>
  <si>
    <t>03 
01.06.16</t>
  </si>
  <si>
    <r>
      <t xml:space="preserve">საყოველთაო ჯანდაცვაზე გადასვლის მიზნით გასატარებელ ზოგიერთ ღონისძიებათა შესახებ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"მ. იაშვილის სახელობის ბავშვთა ცენტრალურ საავადმყოფოში" </t>
    </r>
    <r>
      <rPr>
        <sz val="11"/>
        <color theme="1"/>
        <rFont val="Calibri"/>
        <family val="2"/>
        <scheme val="minor"/>
      </rPr>
      <t xml:space="preserve"> 2013 წლის 28 თებერვლიდან 2015 წლის 1 ნოემბრამდე პერიოდში დაფიქსირებული შემთხვევების შერჩევითი შემოწმების აქტი</t>
    </r>
  </si>
  <si>
    <t>13/ი  
21.11.16</t>
  </si>
  <si>
    <r>
      <t xml:space="preserve">"ჯანმრთელობის დაცვის სახელმწიფო პროგრამის დამტკიცების შესახებ" საქართველოს მთავრობის 2015 წლის 30 დეკემბრის N660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"ჯეო-ჰოსპიტალს - გარდაბნის მრავალპროფილურ სამედიცინო ცენტრში" </t>
    </r>
    <r>
      <rPr>
        <sz val="11"/>
        <color theme="1"/>
        <rFont val="Calibri"/>
        <family val="2"/>
        <scheme val="minor"/>
      </rPr>
      <t>2015 წლის 1 დეკემბრიდან 2016 წლის 1 ნოემბრამდე პერიოდში დაფიქსირებული შემთხვევების შერჩევითი შემოწმების აქტი</t>
    </r>
  </si>
  <si>
    <r>
      <t xml:space="preserve">თეთრიწყარო, რუსთაველის ქუჩა (თბილისი, კოსტავას 67, ბ. 71) - </t>
    </r>
    <r>
      <rPr>
        <b/>
        <sz val="11"/>
        <color theme="1"/>
        <rFont val="Calibri"/>
        <family val="2"/>
        <scheme val="minor"/>
      </rPr>
      <t xml:space="preserve">შპს "ჯეო ჰოსპიტალსის კლინიკის"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</si>
  <si>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t>20/2016
21.12.16</t>
  </si>
  <si>
    <t>06/2016 31.07.16</t>
  </si>
  <si>
    <r>
      <t xml:space="preserve">საქართველოს ფინანსთა სამინისტროს საგამოძებო სამსახურის საგამოძიებო დეპარტამენტის სამცხე-ჯავახეთის სამმართველოს 2016 წლის 15 მარტის N0007930712 მომართვის წერილით წარმოდგენილი დოკუმენტაციის საფუძველზე </t>
    </r>
    <r>
      <rPr>
        <b/>
        <sz val="11"/>
        <color theme="1"/>
        <rFont val="Calibri"/>
        <family val="2"/>
        <scheme val="minor"/>
      </rPr>
      <t xml:space="preserve">შპს "ახალციხის კლინიკა იმედის"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</si>
  <si>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t>1
26.02.16</t>
  </si>
  <si>
    <t>5
29.07.16</t>
  </si>
  <si>
    <r>
      <t xml:space="preserve">საყოველთაო ჯანდაცვაზე გადასვლის მიზნით გასატარებელ ზოგიერთ ღონისძიებათა შესახებ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"მარნეულის პედიატრიულ კლინიკაში" </t>
    </r>
    <r>
      <rPr>
        <sz val="11"/>
        <color theme="1"/>
        <rFont val="Calibri"/>
        <family val="2"/>
        <scheme val="minor"/>
      </rPr>
      <t xml:space="preserve"> 2013 წლის 28 თებერვლიდან 2016 წლის 1 იანვრამდე პერიოდში დაფიქსირებული შემთხვევების შერჩევითი შემოწმების აქტი</t>
    </r>
  </si>
  <si>
    <t>7
29.08.16</t>
  </si>
  <si>
    <r>
      <t xml:space="preserve">საყოველთაო ჯანდაცვაზე გადასვლის მიზნით გასატარებელ ზოგიერთ ღონისძიებათა შესახებ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"ავერსის კლინიკაში" (მარნეული) </t>
    </r>
    <r>
      <rPr>
        <sz val="11"/>
        <color theme="1"/>
        <rFont val="Calibri"/>
        <family val="2"/>
        <scheme val="minor"/>
      </rPr>
      <t xml:space="preserve"> 2013 წლის 28 თებერვლიდან 2016 წლის 1 იანვრამდე პერიოდში დაფიქსირებული შემთხვევების შერჩევითი შემოწმების აქტი</t>
    </r>
  </si>
  <si>
    <t>8
21.10.16</t>
  </si>
  <si>
    <r>
      <t xml:space="preserve">შპს "დევნილთა საოჯახო მედიცინის ცენტრ-ცხუმის" (წყნეთი) 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</si>
  <si>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t>09
14.09.16</t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</si>
  <si>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აჭარის და გურიის სამმართველოს 2016 წლის 10 ივნისის N15-04-11/345 მომართვის წერილით წარმოდგენილი დოკუმენტაციის საფუძველზე </t>
    </r>
    <r>
      <rPr>
        <b/>
        <sz val="11"/>
        <color theme="1"/>
        <rFont val="Calibri"/>
        <family val="2"/>
        <scheme val="minor"/>
      </rPr>
      <t>შპს "უნიმედ აჭარის" (შუახევი)</t>
    </r>
    <r>
      <rPr>
        <sz val="11"/>
        <color theme="1"/>
        <rFont val="Calibri"/>
        <family val="2"/>
        <scheme val="minor"/>
      </rPr>
      <t xml:space="preserve"> მიერ საყოველთაო ჯანმრთელობის დაცვის სახელმწიფო პროგრამის გეგმიური ამბულატორიული კომპონენტის ფაგრლებში გაწეული მუშაობის თემატური შემოწმების აქტი</t>
    </r>
  </si>
  <si>
    <t>10/2016 22.09.16</t>
  </si>
  <si>
    <r>
      <t xml:space="preserve">შპს "ოპტიმალ მედის" </t>
    </r>
    <r>
      <rPr>
        <sz val="11"/>
        <color theme="1"/>
        <rFont val="Calibri"/>
        <family val="2"/>
        <scheme val="minor"/>
      </rPr>
      <t>(ს/კ404512096) 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შემოწმება</t>
    </r>
  </si>
  <si>
    <t>12 
21.10.16</t>
  </si>
  <si>
    <r>
      <t xml:space="preserve">საყოველთაო ჯანდაცვაზე გადასვლის მიზნით გასატარებელ ზოგიერთ ღონისძიებათა შესახებ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"მარნეკორში" (მარნეული) </t>
    </r>
    <r>
      <rPr>
        <sz val="11"/>
        <color theme="1"/>
        <rFont val="Calibri"/>
        <family val="2"/>
        <scheme val="minor"/>
      </rPr>
      <t xml:space="preserve"> 2013 წლის 28 თებერვლიდან 2016 წლის 1 იანვრამდე პერიოდში დაფიქსირებული შემთხვევების შერჩევითი შემოწმების აქტი</t>
    </r>
  </si>
  <si>
    <t>30/2017
13.06.17</t>
  </si>
  <si>
    <r>
      <t xml:space="preserve">შპს "კლინიკა რუსთავის"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</si>
  <si>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t>06/2017 24.03.17</t>
  </si>
  <si>
    <r>
      <rPr>
        <b/>
        <sz val="11"/>
        <color theme="1"/>
        <rFont val="Calibri"/>
        <family val="2"/>
        <scheme val="minor"/>
      </rPr>
      <t xml:space="preserve">შპს "ჯეო ჰოსპიტალს - გარდაბნის მრავალპროფილური სამედიცინო ცენტრის"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</si>
  <si>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t>13/2017 28.04.17</t>
  </si>
  <si>
    <r>
      <rPr>
        <b/>
        <sz val="11"/>
        <color theme="1"/>
        <rFont val="Calibri"/>
        <family val="2"/>
        <scheme val="minor"/>
      </rPr>
      <t xml:space="preserve">შპს "ჯეო ჰოსპიტალს - მარნეულის სამშობიარო ამბულატორიული სამედიცინო ცენტრის"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</si>
  <si>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t>16/2017 01.05.17</t>
  </si>
  <si>
    <r>
      <t xml:space="preserve">საყოველთაო ჯანმრთელობის დაცვის სახელმწიფო პროგრამის ფარგლებში </t>
    </r>
    <r>
      <rPr>
        <b/>
        <sz val="11"/>
        <color theme="1"/>
        <rFont val="Calibri"/>
        <family val="2"/>
        <scheme val="minor"/>
      </rPr>
      <t xml:space="preserve">შპს "ჯეო ჰოსპიტალს - გარდაბნის მრავალპროფილურ სამედიცინო ცენტრში" </t>
    </r>
    <r>
      <rPr>
        <sz val="11"/>
        <color theme="1"/>
        <rFont val="Calibri"/>
        <family val="2"/>
        <scheme val="minor"/>
      </rPr>
      <t>2014 წლის 1 ივლისიდან 2015 წლის 31 დეკემბრის ჩათვლით დაფიქსირებული შემთხვევების შერჩევითი შემოწმების აქტი</t>
    </r>
  </si>
  <si>
    <t>15/2017 03.05.17</t>
  </si>
  <si>
    <r>
      <t xml:space="preserve">საყოველთაო ჯანმრთელობის დაცვის სახელმწიფო პროგრამის ფარგლებში </t>
    </r>
    <r>
      <rPr>
        <b/>
        <sz val="11"/>
        <color theme="1"/>
        <rFont val="Calibri"/>
        <family val="2"/>
        <scheme val="minor"/>
      </rPr>
      <t xml:space="preserve">შპს "ჯეო ჰოსპიტალს - მარნეულის მრავალპროფილურ სამედიცინო ცენტრში" </t>
    </r>
    <r>
      <rPr>
        <sz val="11"/>
        <color theme="1"/>
        <rFont val="Calibri"/>
        <family val="2"/>
        <scheme val="minor"/>
      </rPr>
      <t>2014 წლის 1 ივლისიდან 2015 წლის 31 დეკემბრის ჩათვლით დაფიქსირებული შემთხვევების შერჩევითი შემოწმების აქტი</t>
    </r>
  </si>
  <si>
    <t>04/2017 22.03.17</t>
  </si>
  <si>
    <r>
      <rPr>
        <b/>
        <sz val="11"/>
        <color theme="1"/>
        <rFont val="Calibri"/>
        <family val="2"/>
        <scheme val="minor"/>
      </rPr>
      <t xml:space="preserve">შპს "ნიუ ჰოსპიტალსში" (თბილისი) </t>
    </r>
    <r>
      <rPr>
        <sz val="11"/>
        <color theme="1"/>
        <rFont val="Calibri"/>
        <family val="2"/>
        <scheme val="minor"/>
      </rPr>
      <t>სსიპ სამედიცინო საქმიანობის სახელმწიფო რეგულირების სააგენტოს მიერ ჩატარებული რევიზიის შედეგად 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მე-2 თავის მე-16 მუხლის მე-8 პუნქტის შესაბამისად გადმოგზავნილი შემთხვევების თემატური შემოწმების აქტი</t>
    </r>
  </si>
  <si>
    <t>08/2017 28.03.17</t>
  </si>
  <si>
    <r>
      <rPr>
        <b/>
        <sz val="11"/>
        <color theme="1"/>
        <rFont val="Calibri"/>
        <family val="2"/>
        <scheme val="minor"/>
      </rPr>
      <t xml:space="preserve">შპს "ბათუმის სამშობიარო სახლში" </t>
    </r>
    <r>
      <rPr>
        <sz val="11"/>
        <color theme="1"/>
        <rFont val="Calibri"/>
        <family val="2"/>
        <scheme val="minor"/>
      </rPr>
      <t>საყოველთაო ჯანმრთელობის დაცვის სახელმწიფო პროგრამის ფარგლებში 2016 წლის 1 ნოემბრიდან 2017 წლის 1 მარტამდე პერიოდში დაფიქსირებული შემთხვევების შერჩევითი შემოწმების აქტი</t>
    </r>
  </si>
  <si>
    <t>10/2017 03.04.17</t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</si>
  <si>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იმერეთის და რაჭა-ლეჩხუმის სამმართველოს 2016 წლის 11 მაისის N15-04-09/07-507 მომართვის წერილით წარმოდგენილი დოკუმენტაციის საფუძველზე </t>
    </r>
    <r>
      <rPr>
        <b/>
        <sz val="11"/>
        <color theme="1"/>
        <rFont val="Calibri"/>
        <family val="2"/>
        <scheme val="minor"/>
      </rPr>
      <t xml:space="preserve">შპს "ქუთაისის N2 პოლიკლინიკის"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2013-20216 წლებში გაწეული მუშაობის თემატური შემოწმების აქტი</t>
    </r>
  </si>
  <si>
    <t>14/2017 01.05.17</t>
  </si>
  <si>
    <t>02/2017 28.02.17</t>
  </si>
  <si>
    <r>
      <t xml:space="preserve">შპს "მარნეულის რაიონის ამბულატორიულ-პოლიკლინიკური გაერთიანების"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"გეგმიური ამბულატორილუ მომსახურების კომპონენტის" ფარგლებში გაწეული მუშაობის თემატური შემოწმების აქტი</t>
    </r>
  </si>
  <si>
    <t>11/2017 13.04.17</t>
  </si>
  <si>
    <r>
      <t xml:space="preserve">შპს "ავერსის კლინიკის" მარნეულის </t>
    </r>
    <r>
      <rPr>
        <sz val="11"/>
        <color theme="1"/>
        <rFont val="Calibri"/>
        <family val="2"/>
        <scheme val="minor"/>
      </rPr>
      <t>2 ფილიალის 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გაწეული მუშაობის თემატური შემოწმების აქტი</t>
    </r>
  </si>
  <si>
    <t>28/2017 31.05.17</t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</si>
  <si>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იმერეთის და რაჭა-ლეჩხუმის სამმართველოს 2016 წლის 11 მაისის N15-04-09/07-507 მომართვის წერილით წარმოდგენილი დოკუმენტაციის საფუძველზე </t>
    </r>
    <r>
      <rPr>
        <b/>
        <sz val="11"/>
        <color theme="1"/>
        <rFont val="Calibri"/>
        <family val="2"/>
        <scheme val="minor"/>
      </rPr>
      <t>შპს "ქუთაისის N4 შერეული პოლიკლინიკის"</t>
    </r>
    <r>
      <rPr>
        <sz val="11"/>
        <color theme="1"/>
        <rFont val="Calibri"/>
        <family val="2"/>
        <scheme val="minor"/>
      </rPr>
      <t xml:space="preserve"> 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2013-2017 წლებში გაწეული მუშაობის თემატური შემოწმების აქტი</t>
    </r>
  </si>
  <si>
    <t>22/2017/ი
17.05.17</t>
  </si>
  <si>
    <r>
      <t>შპს "ქ. თბილისის ბავშვთა ინფექციური კლინიკურ საავადმყოფოში"</t>
    </r>
    <r>
      <rPr>
        <sz val="11"/>
        <color theme="1"/>
        <rFont val="Calibri"/>
        <family val="2"/>
        <scheme val="minor"/>
      </rPr>
      <t xml:space="preserve"> ჯანმრთელობის დაცვის სახელმწიფო პროგრამის "ინფექციური დაავადების ვართვის" ფარგლებში 2015 წლის 1 დეკემბრიდან 2016 წლის 1 ნოემბრამდე პერიოდში დაფიქსირებული შემთხვევების შერჩევითი შემოწმების აქტი</t>
    </r>
  </si>
  <si>
    <t>23/2017/დ
17.05.17</t>
  </si>
  <si>
    <r>
      <t xml:space="preserve">ჯანმრთელობის დაცვის სახელმწიფო პროგრამის "დიალიზის და თირკმლის ტრანსპლანტაციის" სახელმწიფო პროგრამის "ჰემოდიალიზიით უზრუნველყოფის კონპონენტის" ფარგლებში </t>
    </r>
    <r>
      <rPr>
        <b/>
        <sz val="11"/>
        <color theme="1"/>
        <rFont val="Calibri"/>
        <family val="2"/>
        <scheme val="minor"/>
      </rPr>
      <t>შპს "მად-მედიში"</t>
    </r>
    <r>
      <rPr>
        <sz val="11"/>
        <color theme="1"/>
        <rFont val="Calibri"/>
        <family val="2"/>
        <scheme val="minor"/>
      </rPr>
      <t xml:space="preserve"> 2015 წლის 1 დეკემბრიდან 2017 წლის 1 იანვრამდე პერიოდში დაფიქსირებული შემთხვევების შერჩევითი შემოწმების აქტი</t>
    </r>
  </si>
  <si>
    <t>24/2017/ი
22.05.17</t>
  </si>
  <si>
    <r>
      <t xml:space="preserve">სს "ინფექციური პათოლოგიის შიდსისა და კლინიკური იმუნოლოგიის სამეცნიერო-პრაქტიკულ ცენტრში" </t>
    </r>
    <r>
      <rPr>
        <sz val="11"/>
        <color theme="1"/>
        <rFont val="Calibri"/>
        <family val="2"/>
        <scheme val="minor"/>
      </rPr>
      <t>2015 წლის 1 დეკემბრიდან 2016 წლის 1 ნოემბრამდე პერიოდში დაფიქსირებული შემთხვევების შერჩევითი შემოწმების აქტი</t>
    </r>
  </si>
  <si>
    <t>26/2017
22.05.17</t>
  </si>
  <si>
    <r>
      <t>შპს "ჯეო ჰოსპიტალსის" სადახლოს ამბულატორიის</t>
    </r>
    <r>
      <rPr>
        <sz val="11"/>
        <color theme="1"/>
        <rFont val="Calibri"/>
        <family val="2"/>
        <scheme val="minor"/>
      </rPr>
      <t xml:space="preserve"> 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გაწეული თემატური შემოწმების აქტი</t>
    </r>
  </si>
  <si>
    <t>38/2017
30.06.17</t>
  </si>
  <si>
    <r>
      <t xml:space="preserve">შპს "უნიმედ კახეთის" თელავის რეფერალური საავადმყოფოს </t>
    </r>
    <r>
      <rPr>
        <sz val="11"/>
        <color theme="1"/>
        <rFont val="Calibri"/>
        <family val="2"/>
        <scheme val="minor"/>
      </rPr>
      <t>მიერ,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29 მაისის N04/33994 წერილით მოთხოვილი დოკუმენტაციის თემატური შემოწმების აქტი</t>
    </r>
  </si>
  <si>
    <t>36/2017
19.06.17</t>
  </si>
  <si>
    <r>
      <t>შპს "ნათია 777-ის"</t>
    </r>
    <r>
      <rPr>
        <sz val="11"/>
        <color theme="1"/>
        <rFont val="Calibri"/>
        <family val="2"/>
        <scheme val="minor"/>
      </rPr>
      <t xml:space="preserve"> 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დარეგისტრირებულ მოსარგებლეებზე თნხმობის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30 მაისის N04/34457 წერილით მოთხოვილი დოკუმენტაციის თემატური შემოწმების აქტი</t>
    </r>
  </si>
  <si>
    <t>N04-138/მ 25.04.17</t>
  </si>
  <si>
    <t>N04-171/მ 22.05.17</t>
  </si>
  <si>
    <t>N04-181/მ 30.05.17</t>
  </si>
  <si>
    <t>N04-184/მ 30.05.17</t>
  </si>
  <si>
    <t>30/2017/შ 19.06.17</t>
  </si>
  <si>
    <t>31/2017/შ 19.06.17</t>
  </si>
  <si>
    <t>32/2017/შ 19.06.17</t>
  </si>
  <si>
    <t>21/2017 17.05.17</t>
  </si>
  <si>
    <t>12/2017 19.04.17</t>
  </si>
  <si>
    <t>41/2017 11.07.17</t>
  </si>
  <si>
    <r>
      <t xml:space="preserve">შპს "სამკურნალო-დიაგნოსტიკური ცენტრის - ლოკუსის"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გაწეული მიშაობის თემატური შემოწმების აქტი</t>
    </r>
  </si>
  <si>
    <t>27/2017 31.05.17</t>
  </si>
  <si>
    <r>
      <t xml:space="preserve">სამედიცინო-დიაგნოსტიკური ცენტრი - "ალეკო"-ს (ინდ/მეწარმე "ნინო შავლაყაძე")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 გეგმიური ამბულატორიული მომსახურების მისაღებად რეგისტრირებულ მოსარგებლეებზე თანხმობის ფორმების (მკაცრი აღრიცხვის ბლანკი) შევსების მდგომარეობის თემატური შემოწმების აქტი</t>
    </r>
  </si>
  <si>
    <t>42/2017 11.07.17</t>
  </si>
  <si>
    <t>46/2017 14.07.17</t>
  </si>
  <si>
    <r>
      <rPr>
        <b/>
        <sz val="11"/>
        <color theme="1"/>
        <rFont val="Calibri"/>
        <family val="2"/>
        <scheme val="minor"/>
      </rPr>
      <t>შპს "უნიმედ სამცხე" ახალციხის სამედიცინო ცენტრის</t>
    </r>
    <r>
      <rPr>
        <sz val="11"/>
        <color theme="1"/>
        <rFont val="Calibri"/>
        <family val="2"/>
        <scheme val="minor"/>
      </rPr>
      <t xml:space="preserve"> 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შევსების მდგომარეობის და სოციალური მომსახურების სააგენტოს 2017 წლის 30 მაისის N04-34460 წერილი მოთხოვილი დოკუმენტაციის თემატური შემოწმების აქტი</t>
    </r>
  </si>
  <si>
    <t>07/2017 28.03.17</t>
  </si>
  <si>
    <r>
      <rPr>
        <b/>
        <sz val="11"/>
        <color theme="1"/>
        <rFont val="Calibri"/>
        <family val="2"/>
        <scheme val="minor"/>
      </rPr>
      <t>შპს "თბილისის N5 პოლინლინიკის"</t>
    </r>
    <r>
      <rPr>
        <sz val="11"/>
        <color theme="1"/>
        <rFont val="Calibri"/>
        <family val="2"/>
        <scheme val="minor"/>
      </rPr>
      <t xml:space="preserve"> 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</si>
  <si>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t>N04-182/მ 30.05.17</t>
  </si>
  <si>
    <t>48/2017 31.07.17</t>
  </si>
  <si>
    <t>49/2017 01.08.17</t>
  </si>
  <si>
    <t>50/2017 18.08.17</t>
  </si>
  <si>
    <t>N04-219/მ 03.08.16</t>
  </si>
  <si>
    <r>
      <t xml:space="preserve">შპს "მამქოლის" (ჩოხატაური)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1 ივნისის N04-35135 წერილი მოთხოვილი დოკუმენტაციის თემატური შემოწმების აქტი</t>
    </r>
  </si>
  <si>
    <t>43/2017 12.07.17</t>
  </si>
  <si>
    <t>44/2017 12.07.17</t>
  </si>
  <si>
    <r>
      <t xml:space="preserve">"რეგიონალური ჯანდაცვის ცენტრის (ლანჩხუთი)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1 ივნისის N04-35135 წერილი მოთხოვილი დოკუმენტაციის თემატური შემოწმების აქტი</t>
    </r>
  </si>
  <si>
    <t>45/2017 13.07.17</t>
  </si>
  <si>
    <t>28.02.13-01.06.17-მდე</t>
  </si>
  <si>
    <r>
      <t xml:space="preserve">შპს "უნიმედ სამცხე" ახალქალაქის სამედიცინო ცენტრის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30 მაისის N04/34461 წერილი მოთხოვილი დოკუმენტაციის თემატური შემოწმების აქტი</t>
    </r>
  </si>
  <si>
    <r>
      <t xml:space="preserve">შპს "უნიმედ სამცხე" ნინოწმინდის სამედიცინო ცენტრის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30 მაისის N04/34459 წერილი მოთხოვილი დოკუმენტაციის თემატური შემოწმების აქტი</t>
    </r>
  </si>
  <si>
    <t>28.02.13-01.07.17-მდე</t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</si>
  <si>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სამეგრელო-ზემო სვანეთის სამმართველოს 2016 წლის 28 აპრილის N0008122601 მომართვის წერილით წარმოდგენილი დოკუმენტაციის საფუძველზე, </t>
    </r>
    <r>
      <rPr>
        <b/>
        <sz val="11"/>
        <color theme="1"/>
        <rFont val="Calibri"/>
        <family val="2"/>
        <scheme val="minor"/>
      </rPr>
      <t xml:space="preserve">შპს მარტვილის სამედიცინო ცენტრი - "მკურნალის"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</si>
  <si>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t>01/2017 17.02.17</t>
  </si>
  <si>
    <t>N03/2017 28.02.17</t>
  </si>
  <si>
    <t>09/2017 02.04.17</t>
  </si>
  <si>
    <t>17/2017 04.05.17</t>
  </si>
  <si>
    <t>18/2017 04.05.17</t>
  </si>
  <si>
    <t>19/2017 11.05.17</t>
  </si>
  <si>
    <r>
      <rPr>
        <b/>
        <sz val="11"/>
        <color theme="1"/>
        <rFont val="Calibri"/>
        <family val="2"/>
        <scheme val="minor"/>
      </rPr>
      <t xml:space="preserve">შპს "ქართული ფოლადი სამკურნალო ცენტრში" </t>
    </r>
    <r>
      <rPr>
        <sz val="11"/>
        <color theme="1"/>
        <rFont val="Calibri"/>
        <family val="2"/>
        <scheme val="minor"/>
      </rPr>
      <t>2013 წლის 28 თებერვლიდან 2016 წლის 1 აგვისტომდე პერიოდში საყოველთაო ჯანმრთელობის დაცვის სახელმწიფო პროგრამის ფარგლებში დაფიქსირებული შემთხვევების შერჩევითი შემოწმების აქტი</t>
    </r>
  </si>
  <si>
    <t>28.02.13-01.08.16-მდე</t>
  </si>
  <si>
    <t>29/2017 01.06.17</t>
  </si>
  <si>
    <t>20/2017 15.05.17</t>
  </si>
  <si>
    <r>
      <t xml:space="preserve">შპს "ჩვენი კლინიკა+ონკოლოგიურ დისპანსერში" </t>
    </r>
    <r>
      <rPr>
        <sz val="11"/>
        <color theme="1"/>
        <rFont val="Calibri"/>
        <family val="2"/>
        <scheme val="minor"/>
      </rPr>
      <t>საყოველთაო ჯანმრთელობის დაცვის სახელმწიფო პროგრამის ფარგლებში გეგმიური ამბულატორიული მომსახურების მისაღებად რეგისტრაციაზე მოსარგებლის თანხმობის ფორმის (მკაცრი აღრიცხვის ბლანკი) შევსების მდგომარეობის შემოწმების აქტი</t>
    </r>
  </si>
  <si>
    <t>25/2017/ი 22.05.17</t>
  </si>
  <si>
    <t>39/2017 30.06.17</t>
  </si>
  <si>
    <t>37/2017 30.06.17</t>
  </si>
  <si>
    <t>34/2017 19.06.17</t>
  </si>
  <si>
    <t>58/2017 19.08.17</t>
  </si>
  <si>
    <t>59/2017 19.08.17</t>
  </si>
  <si>
    <t>60/2017 20.08.17</t>
  </si>
  <si>
    <t>61/2017 20.08.17</t>
  </si>
  <si>
    <t>62/2017 20.08.17</t>
  </si>
  <si>
    <t>63/2017 20.08.17</t>
  </si>
  <si>
    <t>64/2017 20.08.17</t>
  </si>
  <si>
    <t>66/2017 21.08.17</t>
  </si>
  <si>
    <t>67/2017 22.08.17</t>
  </si>
  <si>
    <t>20.04.15-01.05.17-მდე</t>
  </si>
  <si>
    <r>
      <t xml:space="preserve"> C ჰეპატიტის მართვის სახელმწიფო პროგრამის ფარგლებში </t>
    </r>
    <r>
      <rPr>
        <b/>
        <sz val="11"/>
        <color theme="1"/>
        <rFont val="Calibri"/>
        <family val="2"/>
        <scheme val="minor"/>
      </rPr>
      <t>შპს "რუსთავის მედიცინის სახლი N1 სამკურნალო-დიაგნოსტიკურ ცენტრში"</t>
    </r>
    <r>
      <rPr>
        <sz val="11"/>
        <color theme="1"/>
        <rFont val="Calibri"/>
        <family val="2"/>
        <scheme val="minor"/>
      </rPr>
      <t xml:space="preserve"> 2015 წლის 20 აპრილიდან 2017 წლის 1 მაისამდე პერიოდში დაფიქსირებული შემთხვევების შერჩევითი შემოწმების აქტი</t>
    </r>
  </si>
  <si>
    <r>
      <rPr>
        <b/>
        <sz val="11"/>
        <color theme="1"/>
        <rFont val="Calibri"/>
        <family val="2"/>
        <scheme val="minor"/>
      </rPr>
      <t xml:space="preserve">შპს "უნიმედი სამცხე" ადიგენის სამედიცინო ცენტრის"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შევსების მდგომარეობის და სოციალური მომსახურების სააგენტოს 2017 წლის 30 მაისის N04/34463 წერილი მოთხოვილი დოკუმენტაციის თემატური შემოწმების აქტი</t>
    </r>
  </si>
  <si>
    <t>35/2017/შ 19.06.17</t>
  </si>
  <si>
    <r>
      <t xml:space="preserve">შპს "დიაგნოსტიკური კლინიკა აირმედის" </t>
    </r>
    <r>
      <rPr>
        <sz val="11"/>
        <color theme="1"/>
        <rFont val="Calibri"/>
        <family val="2"/>
        <scheme val="minor"/>
      </rPr>
      <t>მიერ საყოველტაო ჯანმრთელობის დაცვის სახელმწიფო პროგრამის ფარგლებში გეგმიური ამბულატორიული მომსახურების მისაღებად რეგისტრირებულ მოსარგებლეებზე თანხმობის ფორმის  (მკაცრი აღრიცხვის ბლანკი) შევსების მდგომარეობის თემატური შემოწმების აქტი</t>
    </r>
  </si>
  <si>
    <t>33/2017/შ 19.06.17</t>
  </si>
  <si>
    <t>91/2017 29.08.17</t>
  </si>
  <si>
    <t>92/2017 29.08.17</t>
  </si>
  <si>
    <t>93/2017 30.08.17</t>
  </si>
  <si>
    <t>73/2017 25.08.17</t>
  </si>
  <si>
    <t>75/2017 27.08.17</t>
  </si>
  <si>
    <t>77/2017 29.08.17</t>
  </si>
  <si>
    <r>
      <t xml:space="preserve">შპს "სამედიცინო ცენტრ - ქირონში" </t>
    </r>
    <r>
      <rPr>
        <sz val="11"/>
        <color theme="1"/>
        <rFont val="Calibri"/>
        <family val="2"/>
        <scheme val="minor"/>
      </rPr>
      <t>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გაწეული მუშაობის და სოციალური მომსახურების სააგენტოს 2017 წლის 11 აგვისტოს N04/52218 წერილით მოთხოვილი ინფორმაციის შერჩევითი შემოწმების აქტი</t>
    </r>
  </si>
  <si>
    <r>
      <rPr>
        <b/>
        <sz val="11"/>
        <color theme="1"/>
        <rFont val="Calibri"/>
        <family val="2"/>
        <scheme val="minor"/>
      </rPr>
      <t xml:space="preserve">შპს "უნიმედი აჭარა" ბათუმის პოლიკლინიკის </t>
    </r>
    <r>
      <rPr>
        <sz val="11"/>
        <color theme="1"/>
        <rFont val="Calibri"/>
        <family val="2"/>
        <scheme val="minor"/>
      </rPr>
      <t>მიერ,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სააგენტოს 2017 წლის 5 ივნისის N04/35826 წერილით მოთხოვილი დოკუმენტაციის თემატური შემოწმების აქტი</t>
    </r>
  </si>
  <si>
    <r>
      <rPr>
        <b/>
        <sz val="11"/>
        <color theme="1"/>
        <rFont val="Calibri"/>
        <family val="2"/>
        <scheme val="minor"/>
      </rPr>
      <t xml:space="preserve">შპს "საგზაო პოლიკლინიკა+საოჯახო მედიცინის ცენტრი - დიდუბის" </t>
    </r>
    <r>
      <rPr>
        <sz val="11"/>
        <color theme="1"/>
        <rFont val="Calibri"/>
        <family val="2"/>
        <scheme val="minor"/>
      </rPr>
      <t>მიერ,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სააგენტოს 2017 წლის 22 ივნისის N04/40791 წერილით მოთხოვილი დოკუმენტაციის თემატური შემოწმების აქტი</t>
    </r>
  </si>
  <si>
    <r>
      <t xml:space="preserve">შპს "სააქიმოს" სამედიცინო დიაგნოსტიკური ცენტრის (ოზურგეთი)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1 ივნისის N04-35135 წერილი მოთხოვილი დოკუმენტაციის თემატური შემოწმების აქტი</t>
    </r>
  </si>
  <si>
    <t>76/2017 28.08.17</t>
  </si>
  <si>
    <t>100/2017 11.09.17</t>
  </si>
  <si>
    <t>101/2017 20.09.17</t>
  </si>
  <si>
    <r>
      <t xml:space="preserve">შპს "სამკურნალო დიაგნოსტიკური ცენტრი - ინტერმედი 1" პოლიკლინიკის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</si>
  <si>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r>
      <t xml:space="preserve">შპს "სამკურნალო პროფილაქტიკური ცენტრი N7" პოლიკლინიკის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</si>
  <si>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r>
      <t xml:space="preserve">შპს "ოჯახის მკურნალის"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 გეგმიური ამბულატორიული მომსახურების მისაღებად რეგისტრაციაზე მოსარგებლის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28 ივნისის N04/42326 წერილით მოთხოვილი დოკუმენტაციის თემატური შემოწმების აქტი</t>
    </r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</si>
  <si>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სამეგრელო-ზემო სვანეთის სამმართველოს 2016 წლის 28 აპრილის N0008122601 მომართვის წერილით წარმოდგენილი დოკუმენტაციის საფუძველზე, </t>
    </r>
    <r>
      <rPr>
        <b/>
        <sz val="11"/>
        <color theme="1"/>
        <rFont val="Calibri"/>
        <family val="2"/>
        <scheme val="minor"/>
      </rPr>
      <t xml:space="preserve">სს "სამედიცინო კორპორაცია ევექსი-წალენჯიხის ჰოსპიტალის"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</si>
  <si>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იმერეთის და რაჭა-ლეჩხუმის სამმართველოს 2016 წლის 11 მაისის N15-04-09/07-507 მომართვის წერილით წარმოდგენილი დოკუმენტაციის საფუძველზე, </t>
    </r>
    <r>
      <rPr>
        <b/>
        <sz val="11"/>
        <color theme="1"/>
        <rFont val="Calibri"/>
        <family val="2"/>
        <scheme val="minor"/>
      </rPr>
      <t xml:space="preserve">შპს "ქუთაისის მოზრდილთა N5 პოლიკლინიკის"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2013-2016 წლებში გაწეული მუშაობის თემატური შემოწმების აქტი</t>
    </r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</si>
  <si>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სამეგრელო-ზემო სვანეთის სამმართველოს 2016 წლის 28 აპრილის N0008122601 მომართვის წერილით წარმოდგენილი დოკუმენტაციის საფუძველზე, </t>
    </r>
    <r>
      <rPr>
        <b/>
        <sz val="11"/>
        <color theme="1"/>
        <rFont val="Calibri"/>
        <family val="2"/>
        <scheme val="minor"/>
      </rPr>
      <t xml:space="preserve">სს "სამედიცინო კორპორაცია ევექსი-მარტვილის ჰოსპიტალის"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</si>
  <si>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იმერეთის და რაჭა-ლეჩხუმის სამმართველოს 2016 წლის 11 მაისის N15-04-09/07-507 მომართვის წერილით წარმოდგენილი დოკუმენტაციის საფუძველზე, </t>
    </r>
    <r>
      <rPr>
        <b/>
        <sz val="11"/>
        <color theme="1"/>
        <rFont val="Calibri"/>
        <family val="2"/>
        <scheme val="minor"/>
      </rPr>
      <t xml:space="preserve">შპს "ქუთაისის N1 პირველადი ჯანდაცვის ცენტრის"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2013-2016 წლებში გაწეული მუშაობის თემატური შემოწმების აქტი</t>
    </r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</si>
  <si>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სამეგრელო-ზემო სვანეთის სამმართველოს 2016 წლის 28 აპრილის N0008122601 მომართვის წერილით წარმოდგენილი დოკუმენტაციის საფუძველზე, </t>
    </r>
    <r>
      <rPr>
        <b/>
        <sz val="11"/>
        <color theme="1"/>
        <rFont val="Calibri"/>
        <family val="2"/>
        <scheme val="minor"/>
      </rPr>
      <t xml:space="preserve">სს "სამედიცინო კორპორაცია ევექსი-აბაშის ჰოსპიტალის"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</si>
  <si>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r>
      <t xml:space="preserve">შპს "ისნის რაიონის N5 მოზრდილთა პოლიკლინიკის" </t>
    </r>
    <r>
      <rPr>
        <sz val="11"/>
        <color theme="1"/>
        <rFont val="Calibri"/>
        <family val="2"/>
        <scheme val="minor"/>
      </rPr>
      <t>მიერ საყოველტაო ჯანმრთელობის დაცვის სახელმწიფო პროგრამის გეგმიური ამბულატორიული მომსახურების  კომპონენტის ფარგლებში გაწეული მუშაობის თემატური შემოწმების აქტი</t>
    </r>
  </si>
  <si>
    <r>
      <t xml:space="preserve">შპს "აკადემიკოს ვახტანგ ბოჭორიშვილის კლინიკაში" </t>
    </r>
    <r>
      <rPr>
        <sz val="11"/>
        <color theme="1"/>
        <rFont val="Calibri"/>
        <family val="2"/>
        <scheme val="minor"/>
      </rPr>
      <t>ჯანმრთელობის დაცვის სახელმწიფო პროგრამის "ინფექციური დაავადებების მართვის" ფარგლებში 2015 წლის 1 დეკემბრიდან 2016 წლის 1 ნოემბრამდე პერიოდში დაფიქსირებული შემთხვევების შერჩევითი შემოწმების აქტი</t>
    </r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</si>
  <si>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სამეგრელო-ზემო სვანეთის სამმართველოს 2016 წლის 28 აპრილის N0008122601 მომართვის წერილით წარმოდგენილი დოკუმენტაციის საფუძველზე, </t>
    </r>
    <r>
      <rPr>
        <b/>
        <sz val="11"/>
        <color theme="1"/>
        <rFont val="Calibri"/>
        <family val="2"/>
        <scheme val="minor"/>
      </rPr>
      <t xml:space="preserve">შპს "შანი" აბაშის საოჯახო მედიცინის ცენტრის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</si>
  <si>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r>
      <t xml:space="preserve">შპს "ულტრამედის"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თემატური შემოწმების აქტი</t>
    </r>
  </si>
  <si>
    <r>
      <t xml:space="preserve">შპს "ავთანდილ ყამბარაშვილის კლინიკის"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29 მაისის N04/34161 წერილით მოთხოვილი დოკუმენტაციის თემატური შემოწმების აქტი</t>
    </r>
  </si>
  <si>
    <r>
      <t xml:space="preserve">შპს "თელავის რაიონული საავადმყოფოს" </t>
    </r>
    <r>
      <rPr>
        <sz val="11"/>
        <color theme="1"/>
        <rFont val="Calibri"/>
        <family val="2"/>
        <scheme val="minor"/>
      </rPr>
      <t>მიერ,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29 მაისის N04/34159 წერილით მოთხოვილი დოკუმენტაციის თემატური შემოწმების აქტი</t>
    </r>
  </si>
  <si>
    <r>
      <t xml:space="preserve">შპს "ირის ბორჩაშვილის სახელობის ჯანმრთელობის ცენტრი - მედინას" </t>
    </r>
    <r>
      <rPr>
        <sz val="11"/>
        <color theme="1"/>
        <rFont val="Calibri"/>
        <family val="2"/>
        <scheme val="minor"/>
      </rPr>
      <t>მიერ 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2 ივნისის N04/35669 წერილი მოთხოვილი დოკუმენტაციის თემატური შემოწმების აქტი</t>
    </r>
  </si>
  <si>
    <r>
      <rPr>
        <b/>
        <sz val="11"/>
        <color theme="1"/>
        <rFont val="Calibri"/>
        <family val="2"/>
        <scheme val="minor"/>
      </rPr>
      <t xml:space="preserve">შპს "უნიმედი აჭარა" ხულოს სამედიცინო ცენტრის </t>
    </r>
    <r>
      <rPr>
        <sz val="11"/>
        <color theme="1"/>
        <rFont val="Calibri"/>
        <family val="2"/>
        <scheme val="minor"/>
      </rPr>
      <t>მიერ,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სააგენტოს 2017 წლის 5 ივნისის N04/35826 წერილით მოთხოვილი დოკუმენტაციის თემატური შემოწმების აქტი</t>
    </r>
  </si>
  <si>
    <r>
      <rPr>
        <b/>
        <sz val="11"/>
        <color theme="1"/>
        <rFont val="Calibri"/>
        <family val="2"/>
        <scheme val="minor"/>
      </rPr>
      <t xml:space="preserve">შპს "უნიმედი აჭარა" ქედას </t>
    </r>
    <r>
      <rPr>
        <sz val="11"/>
        <color theme="1"/>
        <rFont val="Calibri"/>
        <family val="2"/>
        <scheme val="minor"/>
      </rPr>
      <t>მიერ,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სააგენტოს 2017 წლის 5 ივნისის N04/35826 წერილით მოთხოვილი დოკუმენტაციის თემატური შემოწმების აქტი</t>
    </r>
  </si>
  <si>
    <r>
      <t xml:space="preserve">შპს "უნიმედ სამცხე" ასპინძის სამედიცინო ცენტრის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შევსების მდგომარეობის და სოციალური მომსახურების სააგენტოს 2017 წლის 30 მაისის N04/34462 წერილი მოთხოვილი დოკუმენტაციის თემატური შემოწმების აქტი</t>
    </r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</si>
  <si>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სამეგრელო-ზემო სვანეთის სამმართველოს 2016 წლის 28 აპრილის N0008122601 მომართვის წერილით წარმოდგენილი დოკუმენტაციის საფუძველზე, </t>
    </r>
    <r>
      <rPr>
        <b/>
        <sz val="11"/>
        <color theme="1"/>
        <rFont val="Calibri"/>
        <family val="2"/>
        <scheme val="minor"/>
      </rPr>
      <t xml:space="preserve">შპს ამბულატორიულ-პოლიკლინიკური გაერთიანება - სენაკის"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</si>
  <si>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t>47/2017-09 20.09.17</t>
  </si>
  <si>
    <t>56/2017-09 20.09.17</t>
  </si>
  <si>
    <t xml:space="preserve">შპს  N21 ბავშვთა პოლიკლინიკაში „საყოველთაო ჯანმრთელობის დაცვის სახელმწიფო პროგრამის ფარგლებში გეგმური ამბულატორიული მომსახურების მისაღებად რეგისტრაციაზე მოსარგებლის თანხმობის ფორმის (მკაცრი აღრიცხვის ბლანკი) შევსების მდგომარეობა შემოწმების 
აქტი </t>
  </si>
  <si>
    <r>
      <rPr>
        <b/>
        <sz val="11"/>
        <color theme="1"/>
        <rFont val="Calibri"/>
        <family val="2"/>
        <scheme val="minor"/>
      </rPr>
      <t xml:space="preserve">შპს ” ვარკეთილის სამკურნალო ცენტრი“ </t>
    </r>
    <r>
      <rPr>
        <sz val="11"/>
        <color theme="1"/>
        <rFont val="Calibri"/>
        <family val="2"/>
        <scheme val="minor"/>
      </rPr>
      <t xml:space="preserve">„საყოველთაო ჯანმრთელობის დაცვის სახელმწიფო პროგრამის ფარგლებში გეგმური ამბულატორიული მომსახურების მისაღებად რეგისტრაციაზე მოსარგებლის თანხმობის ფორმის (მკაცრი აღრიცხვის ბლანკი) შევსების მდგომარეობა შუალედური შემოწმების 
აქტი </t>
    </r>
  </si>
  <si>
    <r>
      <rPr>
        <b/>
        <sz val="11"/>
        <color theme="1"/>
        <rFont val="Calibri"/>
        <family val="2"/>
        <scheme val="minor"/>
      </rPr>
      <t>შპს ” მედიკორის“</t>
    </r>
    <r>
      <rPr>
        <sz val="11"/>
        <color theme="1"/>
        <rFont val="Calibri"/>
        <family val="2"/>
        <scheme val="minor"/>
      </rPr>
      <t xml:space="preserve"> „საყოველთაო ჯანმრთელობის დაცვის სახელმწიფო პროგრამის ფარგლებში გეგმური ამბულატორიული მომსახურების მისაღებად რეგისტრაციაზე მოსარგებლის თანხმობის ფორმის (მკაცრი აღრიცხვის ბლანკი) შევსების მდგომარეობა შემოწმების შუალედური
აქტი </t>
    </r>
  </si>
  <si>
    <r>
      <rPr>
        <b/>
        <sz val="11"/>
        <color theme="1"/>
        <rFont val="Calibri"/>
        <family val="2"/>
        <scheme val="minor"/>
      </rPr>
      <t>შპს ” კლინიკა ვაკეში“</t>
    </r>
    <r>
      <rPr>
        <sz val="11"/>
        <color theme="1"/>
        <rFont val="Calibri"/>
        <family val="2"/>
        <scheme val="minor"/>
      </rPr>
      <t xml:space="preserve"> „საყოველთაო ჯანმრთელობის დაცვის სახელმწიფო პროგრამის ფარგლებში გეგმური ამბულატორიული მომსახურების მისაღებად რეგისტრაციაზე მოსარგებლის თანხმობის ფორმის (მკაცრი აღრიცხვის ბლანკი) შევსების მდგომარეობა შემოწმების 
აქტი 
</t>
    </r>
  </si>
  <si>
    <r>
      <t xml:space="preserve">შპს "მედალფა" სამედიცინო ცენტრის (ჩოხატაური) </t>
    </r>
    <r>
      <rPr>
        <sz val="11"/>
        <color theme="1"/>
        <rFont val="Calibri"/>
        <family val="2"/>
        <scheme val="minor"/>
      </rPr>
      <t>საყოველთაო ჯანმრთელობის დაცვის სახელმწიფო პროგრამის ფარგლებში გეგმიური ამბულატორიული მომსახურების მისაღებად რეგისტრაციაზე მოსარგებლის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1 ივნისის N04/35135 წერილით მოთხოვილი დოკუმენტაციის თემატური შემოწმების აქტი</t>
    </r>
  </si>
  <si>
    <r>
      <t xml:space="preserve">შპს "მედალფა" სამედიცინო ცენტრის (ლანჩხუთი) </t>
    </r>
    <r>
      <rPr>
        <sz val="11"/>
        <color theme="1"/>
        <rFont val="Calibri"/>
        <family val="2"/>
        <scheme val="minor"/>
      </rPr>
      <t>საყოველთაო ჯანმრთელობის დაცვის სახელმწიფო პროგრამის ფარგლებში გეგმიური ამბულატორიული მომსახურების მისაღებად რეგისტრაციაზე მოსარგებლის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1 ივნისის N04/35135 წერილით მოთხოვილი დოკუმენტაციის თემატური შემოწმების აქტი</t>
    </r>
  </si>
  <si>
    <r>
      <t xml:space="preserve">შპს "მედალფა" სამედიცინო ცენტრის (ოზურგეთი) </t>
    </r>
    <r>
      <rPr>
        <sz val="11"/>
        <color theme="1"/>
        <rFont val="Calibri"/>
        <family val="2"/>
        <scheme val="minor"/>
      </rPr>
      <t xml:space="preserve">საყოველთაო ჯანმრთელობის დაცვის სახელმწიფო პროგრამის ფარგლებში გეგმიური ამბულატორიული მომსახურების მისაღებად რეგისტრაციაზე მოსარგებლის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1 ივნისის N04/35135 წერილით მოთხოვილი დოკუმენტაციის თემატური შემოწმების აქტი </t>
    </r>
  </si>
  <si>
    <t>ბრძანების N და თარიღი</t>
  </si>
  <si>
    <t>ბრძანების გამოცემის საფუძველი</t>
  </si>
  <si>
    <t>საკონტროლო პერიოდი</t>
  </si>
  <si>
    <t>დაწყება/დასრულება</t>
  </si>
  <si>
    <r>
      <t xml:space="preserve">ს.ს "სამედიცინო კორპორაცია ევექსი" - თერჯოლის ჰოსპიტალის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1 ივნისის N04/35179 წერილით მოთხოვნილი დოკუმენტაციის თემატური შემოწმების აქტი</t>
    </r>
  </si>
  <si>
    <t>11.08.17/20.09.17</t>
  </si>
  <si>
    <r>
      <t xml:space="preserve">ს.ს "სამედიცინო კორპორაცია ევექსი" - ტყიბულის ჰოსპიტალის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1 ივნისის N04/35179 წერილით მოთხოვნილი დოკუმენტაციის თემატური შემოწმების აქტი</t>
    </r>
  </si>
  <si>
    <t>27.06.17/20.08.17</t>
  </si>
  <si>
    <t>14.08.17/16.08.17</t>
  </si>
  <si>
    <t>N04-135/მ 21.04.17</t>
  </si>
  <si>
    <t>N04-173/მ 22.05.17</t>
  </si>
  <si>
    <t>N01 11.03.15</t>
  </si>
  <si>
    <r>
      <t xml:space="preserve">ჯანმრთელობის დაცვის სახელმწიფო პროგრამის დამტკიცების შესახებ საქართველოს მთავრობის 2013 წლის 31 ოქტომბრის N279 დადგენილების თანახმად, სახელმწიფო პროგრამის ("დედათა და ბავშვთა ჯანმრთელობა") ანტენატალური მეთვალყურეობის პროგრამის ფარგლებში </t>
    </r>
    <r>
      <rPr>
        <b/>
        <sz val="11"/>
        <color theme="1"/>
        <rFont val="Calibri"/>
        <family val="2"/>
        <scheme val="minor"/>
      </rPr>
      <t xml:space="preserve">შპს "სიხარულში"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</si>
  <si>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N04-2679 17.02.15</t>
  </si>
  <si>
    <t>28.02.13-01.11.14-მდე</t>
  </si>
  <si>
    <t>N04-39/მ 05.11.14
N04-15/მ 18.02.15</t>
  </si>
  <si>
    <t>15.11.14/11.03.15</t>
  </si>
  <si>
    <t>N02 26.02.15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</si>
  <si>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"თელავის რაიონულ საავადმყოფოში"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</si>
  <si>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20.02.15/26.02.15</t>
  </si>
  <si>
    <t>N03 04.03.15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</si>
  <si>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"ბავშვთა ჯანმრთელობის ცენტრში"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</si>
  <si>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15.11.14/04.03.15</t>
  </si>
  <si>
    <t>N04 25.03.15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</si>
  <si>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"სიხარულში"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</si>
  <si>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15.11.14/25.03.15</t>
  </si>
  <si>
    <t>N05 02.03.15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</si>
  <si>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"კელაპტარში"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</si>
  <si>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25.02.15/02.03.15</t>
  </si>
  <si>
    <t>N06 02.04.15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</si>
  <si>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"არქიმედეს კლინიკა" სიღნაღის საავადმყოფოში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</si>
  <si>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25.02.15/02.04.15</t>
  </si>
  <si>
    <t>N07 01.03.15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</si>
  <si>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"ავთანდილ ყამბარაშვილის კლინიკაში" 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</si>
  <si>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05.12.14/17.03.15</t>
  </si>
  <si>
    <t>N08 17.03.15</t>
  </si>
  <si>
    <t>20.02.15/17.03.15</t>
  </si>
  <si>
    <t>N09 03.04.15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</si>
  <si>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"არქიმედეს კლინიკა" ლაგოდეხის საავადმყოფოში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</si>
  <si>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25.02.15/03.04.15</t>
  </si>
  <si>
    <t>N10 01.04.15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</si>
  <si>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"უნიმედ კახეთის" თელავის რეფერალურ საავადმყოფოში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</si>
  <si>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10.11.14/01.04.15</t>
  </si>
  <si>
    <t>N11 19.03.15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</si>
  <si>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"უნიმედ კახეთის" ყვარელის რაიონულ  საავადმყოფოში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</si>
  <si>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20.02.15/19.03.15</t>
  </si>
  <si>
    <t>N12 27.03.15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</si>
  <si>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"უნიმედ კახეთის" ახმეტის რაიონულ  საავადმყოფოში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</si>
  <si>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27.11.14/27.03.15</t>
  </si>
  <si>
    <t>N13 20.03.15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</si>
  <si>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"ჰერა+"-ში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</si>
  <si>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15.11.14/20.03.15</t>
  </si>
  <si>
    <t>N14 02.04.15</t>
  </si>
  <si>
    <r>
      <t xml:space="preserve">ჯანმრთელობის დაცვის სახელმწიფო პროგრამის დამტკიცების შესახებ საქართველოს მთავრობის 2013 წლის 31 ოქტომბრის N279 დადგენილების თანახმად, </t>
    </r>
    <r>
      <rPr>
        <b/>
        <sz val="11"/>
        <color theme="1"/>
        <rFont val="Calibri"/>
        <family val="2"/>
        <scheme val="minor"/>
      </rPr>
      <t xml:space="preserve">შპს "არქიმედეს კლინიკა" ლაგოდეხის საავადმყოფოში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</si>
  <si>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19.03.15/02.04.15</t>
  </si>
  <si>
    <t>N15 20.03.15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</si>
  <si>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თელავის მიკროქირურგიის ჯავრიშვილის კლინიკა "ოფთალმიჯში"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</si>
  <si>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17.03.15/20.03.15</t>
  </si>
  <si>
    <t>N16 25.03.15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</si>
  <si>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"რეგიონალური ჯანდაცვის ცენტრში (დედოფლისწყარო)"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</si>
  <si>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17.03.15/25.03.15</t>
  </si>
  <si>
    <t>N17 25.03.15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</si>
  <si>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ააიპ "კახეთი-იონი" სამედიცინო ცენტრში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</si>
  <si>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25.03.15/27.03.15</t>
  </si>
  <si>
    <t>N18 02.04.15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</si>
  <si>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"პანაცეაში"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</si>
  <si>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20.03.15/02.04.15</t>
  </si>
  <si>
    <t>N19 31.03.15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</si>
  <si>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"ჯეო ჰოსპიტალს" გურჯაანის მრავალპროფილურ საავადმყოფოში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</si>
  <si>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20.02.15/31.03.15</t>
  </si>
  <si>
    <t>N20 03.04.15</t>
  </si>
  <si>
    <r>
      <t xml:space="preserve">ჯანმრთელობის დაცვის სახელმწიფო პროგრამის დამტკიცების შესახებ საქართველოს მთავრობის 2013 წლის 31 ოქტომბრის N279 დადგენილების თანახმად, სახელმწიფო პროგრამის ("დედათა და ბავშვთა ჯანმრთელობა") ანტენატალური მეთვალყურეობის პროგრამის ფარგლებში </t>
    </r>
    <r>
      <rPr>
        <b/>
        <sz val="11"/>
        <color theme="1"/>
        <rFont val="Calibri"/>
        <family val="2"/>
        <scheme val="minor"/>
      </rPr>
      <t xml:space="preserve">შპს "არქიმედეს კლინიკა" სიღნაღის საავადმყოფოში 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</si>
  <si>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26.03.15/27.03.15</t>
  </si>
  <si>
    <r>
      <t xml:space="preserve">ჯანმრთელობის დაცვის სახელმწიფო პროგრამის დამტკიცების შესახებ საქართველოს მთავრობის 2013 წლის 31 ოქტომბრის N279 დადგენილების თანახმად,  </t>
    </r>
    <r>
      <rPr>
        <b/>
        <sz val="11"/>
        <color theme="1"/>
        <rFont val="Calibri"/>
        <family val="2"/>
        <scheme val="minor"/>
      </rPr>
      <t xml:space="preserve">შპს "ავთანდილ ყამბარაშვილის კლინიკაში"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</si>
  <si>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N21 08.04.15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</si>
  <si>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"LIFE-ში"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</si>
  <si>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01.04.15/08.04.15</t>
  </si>
  <si>
    <t>N22 09.04.15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</si>
  <si>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"ჯეო ჰოსპიტალს" საგარეჯოს მრავალპროფილურ საავადმყოფოში </t>
    </r>
    <r>
      <rPr>
        <sz val="11"/>
        <color theme="1"/>
        <rFont val="Calibri"/>
        <family val="2"/>
        <scheme val="minor"/>
      </rPr>
      <t>2013 წლის 28 თებერვლიდან 2014 წლის 1 ნოემბრამდე პერიოდში დაფიქსირებული შემთხვევების შერჩევითი შემოწმების აქტი</t>
    </r>
  </si>
  <si>
    <t>20.03.15/09.04.15</t>
  </si>
  <si>
    <t>N23 15.05.15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</si>
  <si>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"მაღალი სამედიცინო ტექნოლოგიების ცენტრში - საუნივერსიტეტო კლინიკაში" </t>
    </r>
    <r>
      <rPr>
        <sz val="11"/>
        <color theme="1"/>
        <rFont val="Calibri"/>
        <family val="2"/>
        <scheme val="minor"/>
      </rPr>
      <t>2013 წლის 28 თებერვლიდან 2015 წლის 1 იანვრამდე პერიოდში დაფიქსირებული შემთხვევების შერჩევითი შემოწმების აქტი</t>
    </r>
  </si>
  <si>
    <t>N04-25/მ 05.03.15</t>
  </si>
  <si>
    <t>N04-3736 04.03.15</t>
  </si>
  <si>
    <t>28.02.13-01.01.15-მდე</t>
  </si>
  <si>
    <t>05.03.15/15.05.15</t>
  </si>
  <si>
    <t>N24 09.06.15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</si>
  <si>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ბათუმის შპს "უნიმედ აჭარის" ხულოს რაიონულ საავადმყოფოში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</si>
  <si>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N04-68/მ 30.04.15</t>
  </si>
  <si>
    <t>N04-7390 29.04.15</t>
  </si>
  <si>
    <t>05.05.15/09.06.15</t>
  </si>
  <si>
    <t>28.02.13-15.04.15-მდე</t>
  </si>
  <si>
    <t>N25 01.06.15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</si>
  <si>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ბათუმის შპს "ირის ბორჩაშვილის სახელობის ჯანმრთელობის ცენტრში"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</si>
  <si>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05.05.15/01.06.15</t>
  </si>
  <si>
    <t>N26 11.06.15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</si>
  <si>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ბათუმის შპს "უნიმედ აჭარის" ქედის სამედიცინო ცენტრში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</si>
  <si>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05.05.15/11.06.15</t>
  </si>
  <si>
    <t>N27 12.06.15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</si>
  <si>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ქ. </t>
    </r>
    <r>
      <rPr>
        <b/>
        <sz val="11"/>
        <color theme="1"/>
        <rFont val="Calibri"/>
        <family val="2"/>
        <scheme val="minor"/>
      </rPr>
      <t xml:space="preserve">ბათუმის შპს "უნიმედ აჭარაში"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</si>
  <si>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20.05.15/12.06.15</t>
  </si>
  <si>
    <t>N28 17.06.15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</si>
  <si>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 შპს "უნიმედ აჭარის" ქობულეთის საავადმყოფოში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</si>
  <si>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15.05.15/17.06.15</t>
  </si>
  <si>
    <t>N29 16.06.15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</si>
  <si>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 შპს "უნიმედ კახეთის" ბათუმის დედათა და ბავშვთა ჯანმრთელობის ცენტრში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</si>
  <si>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19.05.15/15.06.15</t>
  </si>
  <si>
    <t>N30 10.06.15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</si>
  <si>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"უნიმედ აჭარის" შუახევის სამედიცინო ცენტრში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</si>
  <si>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15.05.15/10.06.15</t>
  </si>
  <si>
    <t>N31 18.06.15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</si>
  <si>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ბათუმის სს "საზღვაო ჰოსპიტალში"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</si>
  <si>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N32 19.06.15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</si>
  <si>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"ბათუმის სამშობიარო სახლში"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</si>
  <si>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27.05.15/18.06.15</t>
  </si>
  <si>
    <t>N33 30.06.15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</si>
  <si>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"ქ. ბათუმის  რესპუბლიკურ საავადმყოფოში"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</si>
  <si>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01.06.15/30.06.15</t>
  </si>
  <si>
    <t>N34 23.06.15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</si>
  <si>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ქ. ბათუმის  სს "მეზღვაურთა სამედიცინო ცენტრ - 2010"-ში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</si>
  <si>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03.06.15/22.06.15</t>
  </si>
  <si>
    <t>N35 24.06.15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</si>
  <si>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"აჭარის ავტონომიური რესპუბლიკის ონკოლოგიის ცენტრში"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</si>
  <si>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15.05.15/23.06.15</t>
  </si>
  <si>
    <t>N36 25.06.15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</si>
  <si>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სს "ქობულეთის სამედიცინო ცენტრში"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</si>
  <si>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15.05.15/25.06.15</t>
  </si>
  <si>
    <t>N37 26.06.15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</si>
  <si>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"ქირურგიულ კლინიკა SALVE-ში"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</si>
  <si>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05.05.15/26.06.15</t>
  </si>
  <si>
    <t>N38 29.06.15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</si>
  <si>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"ხელვაჩაურის სამედიცინო ცენტრში"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</si>
  <si>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01.06.15/29.06.15</t>
  </si>
  <si>
    <t>N39 30.06.15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</si>
  <si>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"სიგიტარიუსი მეზღვაურთა სამედიცინო ცენტრში"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</si>
  <si>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15.06.15/30.06.15</t>
  </si>
  <si>
    <t>N40 02.07.15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</si>
  <si>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"ქ. ბათუმის ინფექციური პათოლოგიის, შიდსის და ტუბერკულოზის რეგიონალურ ცენტრში"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</si>
  <si>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22.06.15/29.06.15</t>
  </si>
  <si>
    <t>N41 09.07.15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</si>
  <si>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ერთობლივი საქმიანობის ამხანაგობა "რადიოთერაპია ბათუმში" </t>
    </r>
    <r>
      <rPr>
        <sz val="11"/>
        <color theme="1"/>
        <rFont val="Calibri"/>
        <family val="2"/>
        <scheme val="minor"/>
      </rPr>
      <t>2013 წლის 28 თებერვლიდან 2015 წლის 15 აპრილამდე პერიოდში დაფიქსირებული შემთხვევების შერჩევითი შემოწმების აქტი</t>
    </r>
  </si>
  <si>
    <t>01.07.15/09.07.15</t>
  </si>
  <si>
    <t>N42 17.08.15</t>
  </si>
  <si>
    <t>N04-153/მ 05.08.15</t>
  </si>
  <si>
    <r>
      <t xml:space="preserve">"ფსიქიკური ჯანმრთელობის" სახელმწიფო პროგრამის "სტაციონალური მომსახურების" კომპონენტის "ალკოჰოლის მიღებით გამოწვეული ფსიქიკური და ქცევითი აშლილობების სტაციონალური მომსახურების" ქვეკომპონენტების ფარგლებში </t>
    </r>
    <r>
      <rPr>
        <b/>
        <sz val="11"/>
        <color theme="1"/>
        <rFont val="Calibri"/>
        <family val="2"/>
        <scheme val="minor"/>
      </rPr>
      <t xml:space="preserve">შპს "ქ. თბილისის ბავშვთა ინფექციურ კლინიკურ საავადმყოფოში" </t>
    </r>
    <r>
      <rPr>
        <sz val="11"/>
        <color theme="1"/>
        <rFont val="Calibri"/>
        <family val="2"/>
        <scheme val="minor"/>
      </rPr>
      <t>2014 წლის 1 ოქტომბრიდან 2015 წლის 1 ივლისამდე პერიოდში დაფიქსირებული შემთხვევების შერჩევითი შემოწმების აქტი</t>
    </r>
  </si>
  <si>
    <t>01.10.14-01.07.15-მდე</t>
  </si>
  <si>
    <t>05.08.15/17.08.15</t>
  </si>
  <si>
    <t>N43 09.09.15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</si>
  <si>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"ქუთაისის ცენტრალურ საავადმყოფოში" </t>
    </r>
    <r>
      <rPr>
        <sz val="11"/>
        <color theme="1"/>
        <rFont val="Calibri"/>
        <family val="2"/>
        <scheme val="minor"/>
      </rPr>
      <t>2013 წლის 28 თებერვლიდან 2015 წლის 1 მაისამდე პერიოდში დაფიქსირებული შემთხვევების შერჩევითი შემოწმების აქტი</t>
    </r>
  </si>
  <si>
    <t>N04-109/მ 18.06.15</t>
  </si>
  <si>
    <t>N04-10553 17.06.16</t>
  </si>
  <si>
    <t>28.02.13-01.05.15-მდე</t>
  </si>
  <si>
    <t>22.06.15/09.09.15</t>
  </si>
  <si>
    <t>N44 30.09.15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</si>
  <si>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სს "სამედიცინო კორპორაცია ევექსი - ქუთაისის რეფერალურ საავადმყოფოში" </t>
    </r>
    <r>
      <rPr>
        <sz val="11"/>
        <color theme="1"/>
        <rFont val="Calibri"/>
        <family val="2"/>
        <scheme val="minor"/>
      </rPr>
      <t>2013 წლის 28 თებერვლიდან 2015 წლის 1 მაისამდე პერიოდში დაფიქსირებული შემთხვევების შერჩევითი შემოწმების აქტი</t>
    </r>
  </si>
  <si>
    <t>22.06.15/30.09.15</t>
  </si>
  <si>
    <t>N45 03.09.15</t>
  </si>
  <si>
    <r>
      <t xml:space="preserve">"ფსიქიკური ჯანმრთელობის" სახელმწიფო პროგრამის "სტაციონალური მომსახურების" კომპონენტის "ალკოჰოლის მიღებით გამოწვეული ფსიქიკური და ქცევითი აშლილობების სტაციონალური მომსახურების" ქვეკომპონენტების ფარგლებში </t>
    </r>
    <r>
      <rPr>
        <b/>
        <sz val="11"/>
        <color theme="1"/>
        <rFont val="Calibri"/>
        <family val="2"/>
        <scheme val="minor"/>
      </rPr>
      <t xml:space="preserve">შპს "აკად. ბ. ნანეიშვილის სახ.ფსიქიკური ჯანმრთელობის ეროვნულ ცენტრში" </t>
    </r>
    <r>
      <rPr>
        <sz val="11"/>
        <color theme="1"/>
        <rFont val="Calibri"/>
        <family val="2"/>
        <scheme val="minor"/>
      </rPr>
      <t>2014 წლის 1 იანვრიდან 2015 წლის 1 ივლისამდე პერიოდში დაფიქსირებული შემთხვევების შერჩევითი შემოწმების აქტი</t>
    </r>
  </si>
  <si>
    <t>N04-171/მ 31.08.15</t>
  </si>
  <si>
    <t>01.01.14-01.07.15-მდე</t>
  </si>
  <si>
    <t>01.09.15/03.09.15</t>
  </si>
  <si>
    <t>N46 25.09.15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</si>
  <si>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"ჯეო ჰოსპიტალს - თიანეთის სამედიცინო ცენტრში" </t>
    </r>
    <r>
      <rPr>
        <sz val="11"/>
        <color theme="1"/>
        <rFont val="Calibri"/>
        <family val="2"/>
        <scheme val="minor"/>
      </rPr>
      <t>2013 წლის 28 თებერვლიდან 2015 წლის 1 სექტემბრამდე პერიოდში დაფიქსირებული შემთხვევების შერჩევითი შემოწმების აქტი</t>
    </r>
  </si>
  <si>
    <t>N04-181/მ 14.09.15</t>
  </si>
  <si>
    <t>28.02.13-01.09.15-მდე</t>
  </si>
  <si>
    <t>15.09.15/25.09.15</t>
  </si>
  <si>
    <t>N46/ა 10.09.15</t>
  </si>
  <si>
    <r>
      <t xml:space="preserve">"ფსიქიკური ჯანმრთელობის" სახელმწიფო პროგრამის "სტაციონალური მომსახურების" კომპონენტის "ალკოჰოლის მიღებით გამოწვეული ფსიქიკური და ქცევითი აშლილობების სტაციონალური მომსახურების" ქვეკომპონენტების ფარგლებში </t>
    </r>
    <r>
      <rPr>
        <b/>
        <sz val="11"/>
        <color theme="1"/>
        <rFont val="Calibri"/>
        <family val="2"/>
        <scheme val="minor"/>
      </rPr>
      <t xml:space="preserve">შპს "ფსიქიკური ჯანმრთელობისა და ნარკომანიის პრევენციის ცენტრში" </t>
    </r>
    <r>
      <rPr>
        <sz val="11"/>
        <color theme="1"/>
        <rFont val="Calibri"/>
        <family val="2"/>
        <scheme val="minor"/>
      </rPr>
      <t>2014 წლის 1 იანვრიდან 2015 წლის 1 ივლისამდე პერიოდში დაფიქსირებული შემთხვევების შერჩევითი შემოწმების აქტი</t>
    </r>
  </si>
  <si>
    <t>N04-176/მ 04.09.15</t>
  </si>
  <si>
    <t>07.09.15/10.09.15</t>
  </si>
  <si>
    <t>N47 19.10.15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</si>
  <si>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"აკად. ზ. ცხაკაიას სახ. დასავლეთ საქართველოს ინტერვენციულიმედიცინის ცენტრში" </t>
    </r>
    <r>
      <rPr>
        <sz val="11"/>
        <color theme="1"/>
        <rFont val="Calibri"/>
        <family val="2"/>
        <scheme val="minor"/>
      </rPr>
      <t>2013 წლის 28 თებერვლიდან 2015 წლის 1 მაისამდე პერიოდში დაფიქსირებული შემთხვევების შერჩევითი შემოწმების აქტი</t>
    </r>
  </si>
  <si>
    <t>N47/ა 05.10.15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</si>
  <si>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"ჯეო ჰოსპიტალს -  დუშეთის სამედიცინო ცენტრში" </t>
    </r>
    <r>
      <rPr>
        <sz val="11"/>
        <color theme="1"/>
        <rFont val="Calibri"/>
        <family val="2"/>
        <scheme val="minor"/>
      </rPr>
      <t>2013 წლის 28 თებერვლიდან 2015 წლის 1 სექტემბრამდე პერიოდში დაფიქსირებული შემთხვევების შერჩევითი შემოწმების აქტი</t>
    </r>
  </si>
  <si>
    <t>28.09.15/05.10.15</t>
  </si>
  <si>
    <t>N48 31.10.15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</si>
  <si>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"რეგიონალური ჯანდაცვის ცენტრი - თიანეთის სამედიცინო ცენტრში" </t>
    </r>
    <r>
      <rPr>
        <sz val="11"/>
        <color theme="1"/>
        <rFont val="Calibri"/>
        <family val="2"/>
        <scheme val="minor"/>
      </rPr>
      <t>2013 წლის 28 თებერვლიდან 2015 წლის 1 სექტემბრამდე პერიოდში დაფიქსირებული შემთხვევების შერჩევითი შემოწმების აქტი</t>
    </r>
  </si>
  <si>
    <t>15.09.15/17.10.15</t>
  </si>
  <si>
    <t>N49 21.10.15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</si>
  <si>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"რეგიონალური ჯანდაცვის ცენტრში" </t>
    </r>
    <r>
      <rPr>
        <sz val="11"/>
        <color theme="1"/>
        <rFont val="Calibri"/>
        <family val="2"/>
        <scheme val="minor"/>
      </rPr>
      <t>2015 წლის 24 აპრილიდან 2015 წლის 1 სექტემბრამდე პერიოდში დაფიქსირებული შემთხვევების შერჩევითი შემოწმების აქტი</t>
    </r>
  </si>
  <si>
    <t>24.04.15-01.09.15-მდე</t>
  </si>
  <si>
    <t>19.10.15/21.10.15</t>
  </si>
  <si>
    <t>N50 25.10.15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</si>
  <si>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"რეგიონალური ჯანდაცვის ცენტრში" (გუდაური) </t>
    </r>
    <r>
      <rPr>
        <sz val="11"/>
        <color theme="1"/>
        <rFont val="Calibri"/>
        <family val="2"/>
        <scheme val="minor"/>
      </rPr>
      <t>2013 წლის 28 თებერვლიდან 2015 წლის 1 სექტემბრამდე პერიოდში დაფიქსირებული შემთხვევების შერჩევითი შემოწმების აქტი</t>
    </r>
  </si>
  <si>
    <t>28.02.13-01.09.15მდე</t>
  </si>
  <si>
    <t>24.10.15/25.10.15</t>
  </si>
  <si>
    <t>N51 30.10.15</t>
  </si>
  <si>
    <r>
      <t xml:space="preserve">"საყოველთაო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N36 დადგენილების თანახმად </t>
    </r>
    <r>
      <rPr>
        <b/>
        <sz val="11"/>
        <color theme="1"/>
        <rFont val="Calibri"/>
        <family val="2"/>
        <scheme val="minor"/>
      </rPr>
      <t xml:space="preserve">შპს "ჯეო ჰოსპიტალს -   ყაზბეგის სამედიცინო ცენტრში" </t>
    </r>
    <r>
      <rPr>
        <sz val="11"/>
        <color theme="1"/>
        <rFont val="Calibri"/>
        <family val="2"/>
        <scheme val="minor"/>
      </rPr>
      <t>2013 წლის 28 თებერვლიდან 2015 წლის 1 სექტემბრამდე პერიოდში დაფიქსირებული შემთხვევების შერჩევითი შემოწმების აქტი</t>
    </r>
  </si>
  <si>
    <t>19.10.15/30.10.15</t>
  </si>
  <si>
    <r>
      <t>საყოველთაო ჯანდაცვაზე გადასვლის მიზნით გასატარებელ ზოგიერთ ღონისძიებათა შესახებ საქართველოს მთავრობის 2013 წლის 21 თებერვლის N36 დადგენილების თანახმად შპს</t>
    </r>
    <r>
      <rPr>
        <b/>
        <sz val="11"/>
        <color theme="1"/>
        <rFont val="Calibri"/>
        <family val="2"/>
        <scheme val="minor"/>
      </rPr>
      <t xml:space="preserve"> "ადიკში"</t>
    </r>
    <r>
      <rPr>
        <sz val="11"/>
        <color theme="1"/>
        <rFont val="Calibri"/>
        <family val="2"/>
        <scheme val="minor"/>
      </rPr>
      <t xml:space="preserve">  2013 წლის 28 თებერვლიდან 2016 წლის 1 იანვრამდე პერიოდში დაფიქსირებული შემთხვევების შერჩევითი შემოწმების შუალედური აქტი</t>
    </r>
  </si>
  <si>
    <t>N04-15/მ 25.01.16</t>
  </si>
  <si>
    <t>28.02.13-01.01.16-მდე</t>
  </si>
  <si>
    <t>N04-233/მ 09.11.15</t>
  </si>
  <si>
    <t>12.11.15/31.05.16</t>
  </si>
  <si>
    <t>28.02.13-01.01.16</t>
  </si>
  <si>
    <t>25.01.16/14.06.16</t>
  </si>
  <si>
    <t>25.01.16/29.07.16</t>
  </si>
  <si>
    <t>N04-133/მ 02.06.16</t>
  </si>
  <si>
    <t>28.02.16-01.04.16</t>
  </si>
  <si>
    <t>03.06.16/31.07.16</t>
  </si>
  <si>
    <t>28.02.16-01.01.16</t>
  </si>
  <si>
    <t>25.01.16/29.08.16</t>
  </si>
  <si>
    <t>N04-187/მ 14.07.16</t>
  </si>
  <si>
    <t>28.02.13-01.07.16</t>
  </si>
  <si>
    <t>15.07.16/21.10.16</t>
  </si>
  <si>
    <t>N04-233/მ 12.08.16</t>
  </si>
  <si>
    <t>28.02.13-01.08.16</t>
  </si>
  <si>
    <t>15.08.16/14.09.16</t>
  </si>
  <si>
    <t>N04-17537 12.09.16</t>
  </si>
  <si>
    <t>21.09.16/22.09.16</t>
  </si>
  <si>
    <t>N04-355/მ 15.11.16</t>
  </si>
  <si>
    <t>01.12.15-01.11.16</t>
  </si>
  <si>
    <t>16.11.16/21.11.16</t>
  </si>
  <si>
    <r>
      <t xml:space="preserve">საქართველოს ფინანსთა სამინისტროს საგამოძიებო სამსახურის საგამოძიებო დეპარტამენტის სამეგრელო-ზემო სვანეთის სამმართველოს 2016 წლის 28 აპრილის N0008122601 მომართვის წერილით წარმოდგენილი დოკუმენტაციის საფუძველზე </t>
    </r>
    <r>
      <rPr>
        <b/>
        <sz val="11"/>
        <color theme="1"/>
        <rFont val="Calibri"/>
        <family val="2"/>
        <scheme val="minor"/>
      </rPr>
      <t xml:space="preserve">შპს "ზუგდიდის ამბულატორიულ-პოლიკლინიკური გაერთიანების"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"გეგმიური ამბულატორიული მომსახურების" კომპონენტის ფარგლებში გაწეული მუშაობის თემატური შემოწმების აქტი</t>
    </r>
  </si>
  <si>
    <t>28.02.13-23.04.15</t>
  </si>
  <si>
    <t>28.09.16/21.12.16</t>
  </si>
  <si>
    <t>N04-356/მ 15.11.16</t>
  </si>
  <si>
    <t>16.11.16/23.12.16</t>
  </si>
  <si>
    <t>28.02.13-01.09.16</t>
  </si>
  <si>
    <t>22.09.16/24.12.16</t>
  </si>
  <si>
    <t>N04-995 22.01.16</t>
  </si>
  <si>
    <t>N04-20978 06.11.15</t>
  </si>
  <si>
    <t>N04-9871 01.06.16</t>
  </si>
  <si>
    <t>N04-1311 12.07.16</t>
  </si>
  <si>
    <t>N04-15427 09.08.16</t>
  </si>
  <si>
    <t>N04-21688 14.11.16</t>
  </si>
  <si>
    <t>N04-14844 03.08.16</t>
  </si>
  <si>
    <t>N04-282/მ 21.09.16</t>
  </si>
  <si>
    <t>N04-18110 20.09.16</t>
  </si>
  <si>
    <t>03.11.16/17.02.16</t>
  </si>
  <si>
    <t>N04-117/მ 18.05.16</t>
  </si>
  <si>
    <t>N04-8688 16.05.16</t>
  </si>
  <si>
    <t>28.02.13-01.12.16</t>
  </si>
  <si>
    <t>15.11.16/15.02.17</t>
  </si>
  <si>
    <t>N04-18110 22.09.16</t>
  </si>
  <si>
    <t>24.12.16/28.02.17</t>
  </si>
  <si>
    <t>N02/3623 23.01.17, N04-2086 06.02.17, N04-2188 06.02.17, N04/8188 10.02.17, NH-01/129 16.02.17</t>
  </si>
  <si>
    <t>01.03.17/22.03.17</t>
  </si>
  <si>
    <t>15.12.16/23.03.17</t>
  </si>
  <si>
    <t>03.08.16/24.03.17</t>
  </si>
  <si>
    <t>N04-88/მ 14.03.17</t>
  </si>
  <si>
    <t>N04-4967 13.03.17</t>
  </si>
  <si>
    <t>01.01.17-15.03.17</t>
  </si>
  <si>
    <t>15.03.17/25.03.17</t>
  </si>
  <si>
    <t>N04-85/მ 13.03.17</t>
  </si>
  <si>
    <t>N04-4845 10.03.17</t>
  </si>
  <si>
    <t>01.11.16-01.03.17</t>
  </si>
  <si>
    <t>14.03.17/28.03.17</t>
  </si>
  <si>
    <t>15.12.16/02.04.17</t>
  </si>
  <si>
    <t>28.02.13-01.01.17</t>
  </si>
  <si>
    <t>09.02.17/03.04.17</t>
  </si>
  <si>
    <t>N04-119/მ 06.04.17</t>
  </si>
  <si>
    <t>N04-6882 03.04.17</t>
  </si>
  <si>
    <t>28.02.13-01.03.17</t>
  </si>
  <si>
    <t>30.03.17/13.04.17</t>
  </si>
  <si>
    <t>N190/ნ 27.06.17</t>
  </si>
  <si>
    <t>28.03.17/19.04.17</t>
  </si>
  <si>
    <t>28.02.13-01.04.17</t>
  </si>
  <si>
    <t>19.05.17/27.04</t>
  </si>
  <si>
    <t>15.12.16/15.04.17</t>
  </si>
  <si>
    <t>N04-134/მ 03.06.16</t>
  </si>
  <si>
    <t>N04-9870 01.06.16</t>
  </si>
  <si>
    <t>01.07.14-31.12.15</t>
  </si>
  <si>
    <t>06.06.16/30.04.17</t>
  </si>
  <si>
    <t>28.02.13-01.04.16</t>
  </si>
  <si>
    <t>16.03.17/04.05.17</t>
  </si>
  <si>
    <t>28.02.13-15.03.17</t>
  </si>
  <si>
    <t>28.03.17/13.04.17</t>
  </si>
  <si>
    <t>N04-6/მ 11.01.17</t>
  </si>
  <si>
    <t>N04-363 10.01.17</t>
  </si>
  <si>
    <t>01.03.13-01.01.17</t>
  </si>
  <si>
    <t>12.01.17/13.04.17</t>
  </si>
  <si>
    <t>01.05.17/15.05.17</t>
  </si>
  <si>
    <t>N04-8224 21.04.17</t>
  </si>
  <si>
    <t>01.05.17/17.05.17</t>
  </si>
  <si>
    <t>N04-354/მ</t>
  </si>
  <si>
    <t>16.11.16/15.05.17</t>
  </si>
  <si>
    <t>N04-84/მ 13.03.17</t>
  </si>
  <si>
    <t>N04-4846 10.03.17</t>
  </si>
  <si>
    <t>01.12.15-01.01.17</t>
  </si>
  <si>
    <t>15.03.17/10.05.17</t>
  </si>
  <si>
    <t>22.03.17/15.05.17</t>
  </si>
  <si>
    <t>N04-137/მ 25.04.17</t>
  </si>
  <si>
    <t>N04-8260 21.04.17</t>
  </si>
  <si>
    <t>24.04.17/21.05.17</t>
  </si>
  <si>
    <t>01.05.17/31.05.17</t>
  </si>
  <si>
    <t>10.04.17/01.06.17</t>
  </si>
  <si>
    <t>25.05.17/19.06.17</t>
  </si>
  <si>
    <t>N04-8167 20.04.17</t>
  </si>
  <si>
    <t>21.04.17/13.06.17</t>
  </si>
  <si>
    <t>01.06.17/19.06.17</t>
  </si>
  <si>
    <t>12.06.17/19.06.17</t>
  </si>
  <si>
    <t>N04-11122 30.05.17</t>
  </si>
  <si>
    <t>28.02.13-01.06.17</t>
  </si>
  <si>
    <t>13.06.17/19.06.17</t>
  </si>
  <si>
    <t>N04-10558 22.05.17</t>
  </si>
  <si>
    <t>26.05.17/30.06.17</t>
  </si>
  <si>
    <t>N04-10560 22.05.17</t>
  </si>
  <si>
    <t>28.02.13-01.05.17</t>
  </si>
  <si>
    <t>09.06.17/04.07.17</t>
  </si>
  <si>
    <t>41/2017/გ 05.07.17</t>
  </si>
  <si>
    <r>
      <t>შპს "აკადემიკოს ვახტანგ ბოჭორიშვილის კლინიკა"-ში მოქალაქე ვალია როსტიაშვილის</t>
    </r>
    <r>
      <rPr>
        <sz val="11"/>
        <color theme="1"/>
        <rFont val="Calibri"/>
        <family val="2"/>
        <scheme val="minor"/>
      </rPr>
      <t xml:space="preserve"> (პ/ნ. 01002003921) განცხადებაში (N 48727 11.05.2017) მოყვანილი ფაქტების თემატური შემოწმების 
აქტი</t>
    </r>
    <r>
      <rPr>
        <b/>
        <sz val="11"/>
        <color theme="1"/>
        <rFont val="Calibri"/>
        <family val="2"/>
        <scheme val="minor"/>
      </rPr>
      <t xml:space="preserve">
</t>
    </r>
  </si>
  <si>
    <t>22.06.17/05.07.17</t>
  </si>
  <si>
    <t>02.06.17/11.07.17</t>
  </si>
  <si>
    <t>09.06.17/03.07.17</t>
  </si>
  <si>
    <t>05.06.17/09.06.17</t>
  </si>
  <si>
    <t>03.07.17/13.07.17</t>
  </si>
  <si>
    <t>N04-11072 29.05.17</t>
  </si>
  <si>
    <t>01.07.17/14.07.17</t>
  </si>
  <si>
    <t>N04-11071 29.05.17</t>
  </si>
  <si>
    <t>26.06.17/20.07.17</t>
  </si>
  <si>
    <t>17.07.17/01.08.17</t>
  </si>
  <si>
    <t>N04-14844 03.08.17</t>
  </si>
  <si>
    <t>08.06.17-18.08.17</t>
  </si>
  <si>
    <t>01.08.17/04.08.17</t>
  </si>
  <si>
    <t>N04-138/მ 25.04.18</t>
  </si>
  <si>
    <t>N04-8224 21.04.18</t>
  </si>
  <si>
    <t>07.08.17/11.08.17</t>
  </si>
  <si>
    <t>17.07.17/28.07.17</t>
  </si>
  <si>
    <t>25.05.17/18.08.17</t>
  </si>
  <si>
    <t>30.06.17/14.08.17</t>
  </si>
  <si>
    <t>N04-174/მ 23.05.17</t>
  </si>
  <si>
    <t>N04-10601 22.05.17</t>
  </si>
  <si>
    <t>24.05.17/09.08.17</t>
  </si>
  <si>
    <t>28.02.13-01.08.17</t>
  </si>
  <si>
    <t>01.08.17/22.08.17</t>
  </si>
  <si>
    <t>28.02.17-20.06.17</t>
  </si>
  <si>
    <t>23.06.17/23.08.17</t>
  </si>
  <si>
    <t>28.02.17-01.06.17</t>
  </si>
  <si>
    <t>12.06.17/07.07.17</t>
  </si>
  <si>
    <t>07.07.17/28.07.17</t>
  </si>
  <si>
    <t>01.02.17-01.06.17</t>
  </si>
  <si>
    <t>12.07.17/17.07.17</t>
  </si>
  <si>
    <t>N04-138/მ 28.02.17</t>
  </si>
  <si>
    <t>17.08.17/18.08.17</t>
  </si>
  <si>
    <t>24.08.17/29.08.17</t>
  </si>
  <si>
    <t>19.08.17/11.09.17</t>
  </si>
  <si>
    <t>28.02.13-01.07.17</t>
  </si>
  <si>
    <t>17.05.17/20.09.17</t>
  </si>
  <si>
    <t>შედეგი</t>
  </si>
  <si>
    <t>N04-17269 14.09.15</t>
  </si>
  <si>
    <t>N04-16644 04/09.15</t>
  </si>
  <si>
    <t>N04-16277 31.08.15</t>
  </si>
  <si>
    <t>N04-14164 31.07.15</t>
  </si>
  <si>
    <r>
      <t xml:space="preserve">შპს "ჯეო ჰოსპიტალსის (ჭიათურა)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 გეგმიური ამბულატორიული მომსახურების მისაღებად რეგისტრაციაზე მოსარგებლის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1 ივნისის N04/35163 წერილით მოთხოვილი დოკუმენტაციის თემატური შემოწმების აქტი</t>
    </r>
  </si>
  <si>
    <t>სასამართლოს გადაწყვეტილება (ასეთის არსებობის სემთხვევაში)</t>
  </si>
  <si>
    <t>ინფორმაცია სასამართლოს გადაწყვეტილების საფუძველზე ან/და მის გარეშე   ბიუჯეტში აღდგენილი თანხების შესახებ</t>
  </si>
  <si>
    <t>_</t>
  </si>
  <si>
    <t>სააგენტოს მიერ შეტანილი იქნა სარჩელი კლინიკის მიერ თანხის ანაზღაურების თაობაზე. მიმდინარეობს საქმის წარმოება
თანხის რაოდენობა - 147 202.09 ლარი</t>
  </si>
  <si>
    <t>სააგენტოს მიერ შეტანილი იქნა სარჩელი კლინიკის მიერ თანხის ანაზღაურების თაობაზე. მიმდინარეობს საქმის წარმოება
თანხის რაოდენობა - 44 211.85 ლარი</t>
  </si>
  <si>
    <t>სააგენტოს მიერ შეტანილი იქნა სარჩელი კლინიკის მიერ თანხის ანაზღაურების თაობაზე. მიმდინარეობს საქმის წარმოება
თანხის რაოდენობა - 31 858.01 ლარი</t>
  </si>
  <si>
    <t>მიმწოდებლის სასარჩელო მოთხოვნა არ დაკმაყოფილდა
(სააგენტოში სასამართლო გზავნილის
შემოსვლის თარიღი - 11.02.2016)</t>
  </si>
  <si>
    <t xml:space="preserve">მიმდინარეობს საქმის წარმოება თბ. სააპელაციო სასამართლოში
(სააგენტოში სასამართლო გზავნილის
შემოსვლის თარიღი - 14.08.2015)
</t>
  </si>
  <si>
    <t>მიმდინარეობს საქმის წარმოება თბ. სააპელაციო სასამართლოში
(სააგენტოში სასამართლო გზავნილის
შემოსვლის თარიღი - 12.10.2015)</t>
  </si>
  <si>
    <t xml:space="preserve">მიმწოდებლის მიერ სრულად იქნა გასაჩივრებული შერჩევითი შემოწმების აქტი. მიმდინარეობს სასამართლო საქმის წარმოება (სააგენტოში სასამართლო
გზავნილის შემოსვლის თარიღი - 01.08.2016)
</t>
  </si>
  <si>
    <t xml:space="preserve">მიმწოდებლის მიერ სრულად იქნა გასაჩივრებული შერჩევითი შემოწმების აქტი. მიმდინარეობს სასამართლო საქმის წარმოება  (სააგენტოში სასამართლო
გზავნილის შემოსვლის თარიღი - 01.08.2016)
</t>
  </si>
  <si>
    <t>მიმდინარეობს საქმის წარმოება თბ. სააპელაციო სასამართლოში
(სააგენტოში სასამართლო გზავნილის
შემოსვლის თარიღი - 3.05.2016)</t>
  </si>
  <si>
    <t>მიმწოდებლის სარჩელზე მიმდინარეობს 
სასამართლო განხილვა
(სააგენტოში სასამართლო გზავნილის
შემოსვლის თარიღი - 08.01.2016)</t>
  </si>
  <si>
    <t>მიმწოდებლის სარჩელზე მიმდინარეობს
სასამართლო განხილვა
(სააგენტოში სასამართლო გზავნილი შემოსვლის თარიღი - 2.06.2016)</t>
  </si>
  <si>
    <t xml:space="preserve">მიმწოდებლის სარჩელზე მიმდინარეობს
სასამართლო განხილვა. თანხის რაოდენობა - 1 733 946.65 ლარი
(სააგენტოში სასამართლო გზავნილის შემოსვლის თარიღი - 21.09.2016) </t>
  </si>
  <si>
    <t>მიმწოდებლის სარჩელზე მიმდინარეობს სასამართლო განხილვა თბ.საქალაქო სასამართლოში. 
 თანხის რაოდენობა - 45 259.75 ლარი
(სააგენტოში სასამართლო გზავნილის შემოსვლის თარიღი - 18.09.2015)</t>
  </si>
  <si>
    <t>მიმწოდებლის სარჩელზე მიმდინარეობს სასამართლო განხილვა. თანხის რაოდენობა - 37 510.86 ლარი
(სააგენტოში სასამართლო გზავნილის შემოსვლის თარიღი - 18.09.2015)</t>
  </si>
  <si>
    <t xml:space="preserve">თბ.საქალაქო სასამართლომ არ დააკმაყოფილა მიმწოდებლის მოთხოვნა საჯარიმო სანქციის ბათილად ცნობის თაობაზე. სააგენტოს მიერ მომზადდა სასარჩელო განცხადება თანხის ანაზღაურების თაობაზე.  სააგენტოს მოთხოვნა დაკმაყოფილდა და  კლინიკის მიერ ანაზღაურებული იქნა 5 407.33 ლარი
(გზავნილის შემოსვლის თარიღი -30.07.2015) </t>
  </si>
  <si>
    <t>მიმწოდებლის სარჩელზე მიმდინარეობს სასამართლო განხილვა.
(გზავნილის შემოსვლის თარიღი - 15.12.2015)</t>
  </si>
  <si>
    <t>მიმწოდებლის სარჩელზე მიმდინარეობს სასამართლო განხილვა. თანხის რაოდენობა -  443 143.55 ლარი
(სააგენტოში სასამართლო გზავნილის შემოსვლის თარიღი - 28.09.2015</t>
  </si>
  <si>
    <t>მიმწოდებლის სარჩელზე მიმდინარეობს სასამართლო განხილვა.  თანხის რაოდენობა - 242 611.68 ლარი
(სააგენტოში სასამართლო გზავნილის შემოსვლის თარიღი - 28.09.2015)</t>
  </si>
  <si>
    <t>მიმწოდებლის სარჩელზე მიდინარეობს
სასამართლო საქმის წარმოება.  თანხის რაოდენობა - 266 546.71 ლარი
(სააგენტოში სასამართლო გზავნილის შემოსვლის თარიღი -8.12.2015)</t>
  </si>
  <si>
    <t>მიმწოდებლის სარჩელზე მიმდინარეობს
სასამართლო განხილვა. თანხის რაოდენობა - 741 198.40 ლარი
(სააგენტოში სასამართლო გზავნილის შემოსვლის თარიღი - 14.07.2017)</t>
  </si>
  <si>
    <t>მიმწოდებლის სარჩელზე მიმდინარეობს
სასამართლო განხილვა.  თანხის რაოდენობა -288 155.86 ლარი)
(სააგენტოში სასამართლო გზავნილის შემოსვლის თარიღი - 20.01.2016)</t>
  </si>
  <si>
    <t>მიმწოდებლის სარჩელზე მიმდინარეობს სასამართლო განხილვა 
(გზავნილის შემოსვლის თარიღი 
- 13.06.2016</t>
  </si>
  <si>
    <t>მიმწოდებლის სარჩელზე მიმდინარეობს სასამართლო განხილვა 
(გზავნილის შემოსვლის თარიღი - 22.11.2016)</t>
  </si>
  <si>
    <t>მიმწოდებლის სარჩელზე მიმდინარეობს სასამართლო განხილვა. თანხის რაოდენობა -560 251.75 ლარი
(გზავნილის შემოსვლის თარიღი - 22.02.2017)</t>
  </si>
  <si>
    <t>მიმწოდებლის სარჩელზე მიმდინარეობს სასამართლო განხილვა. თანხის რაოდენობა -195 470.62  ლარი
(გზავნილის შემოსვლის თარიღი - 20.01.2017)</t>
  </si>
  <si>
    <t>მიმწოდებლის სარჩელზე მიმდინარეობს სასამართლო განხილვა. თანხის რაოდენობა-  26 197.8 ლარი
(გზავნილის შემოსვლის თარიღი - 27.03.2017)</t>
  </si>
  <si>
    <t>მიმწოდებლის სარჩელზე მიმდინარეობს სასამართლო განხილვა. 
(გზავნილის შემოსვლის თარიღი - 24.03.2017)</t>
  </si>
  <si>
    <t xml:space="preserve">მიმწოდებლის სარჩელზე მიმდინარეობს სასამართლო განხილვა. თანხის რაოდენობა-
380 316.84 ლარი.
(გზავნილის შემოსვლის თარიღი-
18.04.2017) </t>
  </si>
  <si>
    <t>მიმწოდებლის სარჩელზე მიმდინარეობს სასამართლო განხილვა. 
(გზავნილის შემოსვლის თარიღი - 25.04.2017)</t>
  </si>
  <si>
    <t>მიმწოდებლის სარჩელზე მიმდინარეობს სასამართლო განხილვა. 
(გზავნილის შემოსვლის თარიღი - 29.06.2017)</t>
  </si>
  <si>
    <t>მიმწოდებლის სარჩელზე მიმდინარეობს სასამართლო განხილვა. 
(გზავნილის შემოსვლის თარიღი - 14.07.2017)</t>
  </si>
  <si>
    <t>მიმწოდებლის სარჩელზე მიმდინარეობს სასამართლო განხილვა. 
(გზავნილის შემოსვლის თარიღი - 14.09.2017)</t>
  </si>
  <si>
    <t>მიმწოდებლის სარჩელზე მიმდინარეობს სასამართლო განხილვა
(გზავნილის შემოსვლის თარიღი - 13.07.2017</t>
  </si>
  <si>
    <t>მიმწოდებლის სარჩელზე მიმდინარეობს სასამართლო განხილვა. თანხის რაოდენობა -
74772.68 ლარი
(გზავნილის შემოსვლის თარიღი - 31.07.2017)</t>
  </si>
  <si>
    <t>მიმწოდებლის სარჩელზე მიმდინარეობს სასამართლო
განხილვა
(გზავნილის შემოსვლის თარიღი - 17.07.2017)</t>
  </si>
  <si>
    <t>მიმწოდებლის სარჩელზე მიმდონარეობს
სასამართლო განხილვა
(გზავნილის შემოსვლის თარიღი
-  8.08.2017)</t>
  </si>
  <si>
    <t>მიმწოდებლის სარჩელზე მიმდინარეობს სასამართლო განხილვა
(გზავნილის შემოსვლის თარიღი - 6.07.2017)</t>
  </si>
  <si>
    <t xml:space="preserve">5 407.33 </t>
  </si>
  <si>
    <r>
      <t xml:space="preserve">შპს "კლინიკური-დიაგნოსტიკური ცენტრის - ნიკემედის"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თემატური შემოწმების აქტი</t>
    </r>
  </si>
  <si>
    <r>
      <t xml:space="preserve">შპს "ჯანმრთელობა" ("სამკურნალო-დიაგნოსტიკური ცენტრის") (ლანჩხუთი)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ფარგლებში,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და სსიპ სოციალური მომსახურების სააგენტოს 2017 წლის 1 ივნისის N04-35135 წერილი მოთხოვილი დოკუმენტაციის თემატური შემოწმების აქტი</t>
    </r>
  </si>
  <si>
    <r>
      <t xml:space="preserve">შპს "კლინიკურ-დიაგნოსტიკური ცენტრი - ნიკემედის"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ფარგლებში გეგმიური ამბულატორიული მომსახურების მისაღებად რეგისტრირებულ მოსარგებლეებზე თანხმობის ფორმის (მკაცრი აღრიცხვის ბლანკი) შევსების მდგომარეობის შემოწმების აქტი</t>
    </r>
  </si>
  <si>
    <t>05/2017 23.03.17
05/1-2017 
17.07.2017</t>
  </si>
  <si>
    <t>აქტით</t>
  </si>
  <si>
    <t>კომისიის
გადაწყვეტილებით</t>
  </si>
  <si>
    <t>28.02.13-01.11.15
-მდე</t>
  </si>
  <si>
    <t>09.09.16/10.10.16</t>
  </si>
  <si>
    <t>1.08.16/211.10.16</t>
  </si>
  <si>
    <t>14/2016
24.11.16
N14/1-2017
20.02.17
N014/2-2017
17.07.17</t>
  </si>
  <si>
    <t>04.10.16/24.11.16</t>
  </si>
  <si>
    <t>15/2016 28.11.16
N15/2-2017
17.07.17
N15/1-2017
20.02.17</t>
  </si>
  <si>
    <t xml:space="preserve">16/2016
02.12.16
 N16/1-2017 
01.03.17
N16/2-2017
13.07.17 </t>
  </si>
  <si>
    <t xml:space="preserve">მიმდინარეობს სასამართლოს საქმის წარმოება
</t>
  </si>
  <si>
    <t>17
16.12.16
N17/1-2017 
27.02.17
N17/2-2017
17.07.17</t>
  </si>
  <si>
    <t xml:space="preserve">22/2016
21.12.16
N22/1-2017
10.02.17
N22/2-2017 
17.07.17
</t>
  </si>
  <si>
    <t>კომისის
გადაწყვეტილებით</t>
  </si>
  <si>
    <r>
      <t xml:space="preserve">შპს "მედიკორი" </t>
    </r>
    <r>
      <rPr>
        <sz val="11"/>
        <color theme="1"/>
        <rFont val="Calibri"/>
        <family val="2"/>
        <scheme val="minor"/>
      </rPr>
      <t>მიერ საყოველთაო ჯანმრთელობის დაცვის სახელმწიფო პროგრამის გეგმიური ამბულატორიული მომსახურების მისაღებად რეგისტრირებულ მოსარგებლეებზე თანხმობის ფორმის შევსების მდგომარეობის და სოციალური მომსახურების სააგენტოს 2017 წლის 22 ივნისის N04/40783 წერილი მოთხოვილი დოკუმენტაციის თემატური შემოწმების აქტი</t>
    </r>
  </si>
  <si>
    <r>
      <t>მარნეულის შპს "მედ-X"</t>
    </r>
    <r>
      <rPr>
        <sz val="11"/>
        <rFont val="Calibri"/>
        <family val="2"/>
        <scheme val="minor"/>
      </rPr>
      <t>-ის მიერ საყოველთაო ჯანმრთელობის დაცვის სახელმწიფო პროგრამის გეგმიური ამბულატორიული მომსახურების კომპონენტის ფარგლებში გაწეული მუშაობის თემატური შემოწმების აქტი</t>
    </r>
  </si>
  <si>
    <t>28.02.2013/01.04.2017</t>
  </si>
  <si>
    <t>10.04.207/31.05.2017</t>
  </si>
  <si>
    <t>01.06.2017/30.06.2017</t>
  </si>
  <si>
    <t>01.01.2014/01.04/2017</t>
  </si>
  <si>
    <t>28.02.2013/01.05.2017</t>
  </si>
  <si>
    <t>01.04.2014/01.05.2017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</si>
</sst>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11"/>
      <color theme="1"/>
      <name val="AcadNusx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textRotation="90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textRotation="90" wrapText="1"/>
    </xf>
    <xf numFmtId="2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textRotation="90" wrapText="1"/>
    </xf>
    <xf numFmtId="2" fontId="2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textRotation="90" wrapText="1"/>
    </xf>
    <xf numFmtId="2" fontId="0" fillId="0" borderId="1" xfId="0" applyNumberForma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2" fontId="0" fillId="0" borderId="4" xfId="0" applyNumberFormat="1" applyBorder="1" applyAlignment="1">
      <alignment vertical="center" wrapText="1"/>
    </xf>
    <xf numFmtId="2" fontId="0" fillId="0" borderId="5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6"/>
  <sheetViews>
    <sheetView zoomScaleNormal="100" workbookViewId="0">
      <pane ySplit="2" topLeftCell="A3" activePane="bottomLeft" state="frozen"/>
      <selection pane="bottomLeft" activeCell="G1" sqref="G1"/>
    </sheetView>
  </sheetViews>
  <sheetFormatPr defaultRowHeight="15"/>
  <cols>
    <col min="1" max="1" width="17.28515625" style="3" customWidth="1"/>
    <col min="2" max="2" width="54.85546875" style="10" customWidth="1"/>
    <col min="3" max="3" width="18.42578125" style="4" customWidth="1"/>
    <col min="4" max="4" width="18.42578125" style="10" customWidth="1"/>
    <col min="5" max="6" width="11.85546875" style="30" customWidth="1"/>
    <col min="7" max="8" width="21" style="31" customWidth="1"/>
    <col min="9" max="9" width="41.7109375" style="43" customWidth="1"/>
    <col min="10" max="10" width="28.42578125" style="35" customWidth="1"/>
    <col min="11" max="20" width="9.140625" style="28"/>
    <col min="21" max="16384" width="9.140625" style="10"/>
  </cols>
  <sheetData>
    <row r="1" spans="1:20" ht="123" customHeight="1">
      <c r="A1" s="40" t="s">
        <v>3</v>
      </c>
      <c r="B1" s="41" t="s">
        <v>1</v>
      </c>
      <c r="C1" s="42" t="s">
        <v>181</v>
      </c>
      <c r="D1" s="41" t="s">
        <v>182</v>
      </c>
      <c r="E1" s="39" t="s">
        <v>183</v>
      </c>
      <c r="F1" s="39" t="s">
        <v>184</v>
      </c>
      <c r="G1" s="87" t="s">
        <v>520</v>
      </c>
      <c r="H1" s="88"/>
      <c r="I1" s="42" t="s">
        <v>526</v>
      </c>
      <c r="J1" s="29" t="s">
        <v>527</v>
      </c>
    </row>
    <row r="2" spans="1:20" ht="44.25" customHeight="1">
      <c r="A2" s="40"/>
      <c r="B2" s="41"/>
      <c r="C2" s="42"/>
      <c r="D2" s="41"/>
      <c r="E2" s="39"/>
      <c r="F2" s="39"/>
      <c r="G2" s="38" t="s">
        <v>571</v>
      </c>
      <c r="H2" s="38" t="s">
        <v>583</v>
      </c>
      <c r="I2" s="42"/>
      <c r="J2" s="29"/>
    </row>
    <row r="3" spans="1:20" ht="135">
      <c r="A3" s="20" t="s">
        <v>192</v>
      </c>
      <c r="B3" s="21" t="s">
        <v>193</v>
      </c>
      <c r="C3" s="22" t="s">
        <v>196</v>
      </c>
      <c r="D3" s="21" t="s">
        <v>194</v>
      </c>
      <c r="E3" s="19" t="s">
        <v>195</v>
      </c>
      <c r="F3" s="19" t="s">
        <v>197</v>
      </c>
      <c r="G3" s="32">
        <v>10192</v>
      </c>
      <c r="H3" s="32">
        <v>10192</v>
      </c>
      <c r="I3" s="36" t="s">
        <v>528</v>
      </c>
      <c r="J3" s="29">
        <v>10192</v>
      </c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20">
      <c r="A4" s="20" t="s">
        <v>198</v>
      </c>
      <c r="B4" s="21" t="s">
        <v>199</v>
      </c>
      <c r="C4" s="22" t="s">
        <v>196</v>
      </c>
      <c r="D4" s="21" t="s">
        <v>194</v>
      </c>
      <c r="E4" s="19" t="s">
        <v>195</v>
      </c>
      <c r="F4" s="19" t="s">
        <v>200</v>
      </c>
      <c r="G4" s="32">
        <v>48271.810000000005</v>
      </c>
      <c r="H4" s="32">
        <v>48271.81</v>
      </c>
      <c r="I4" s="36" t="s">
        <v>528</v>
      </c>
      <c r="J4" s="29">
        <v>48271.81</v>
      </c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20">
      <c r="A5" s="20" t="s">
        <v>201</v>
      </c>
      <c r="B5" s="21" t="s">
        <v>202</v>
      </c>
      <c r="C5" s="22" t="s">
        <v>196</v>
      </c>
      <c r="D5" s="21" t="s">
        <v>194</v>
      </c>
      <c r="E5" s="19" t="s">
        <v>195</v>
      </c>
      <c r="F5" s="19" t="s">
        <v>203</v>
      </c>
      <c r="G5" s="32">
        <v>7630.22</v>
      </c>
      <c r="H5" s="32">
        <v>7630</v>
      </c>
      <c r="I5" s="36" t="s">
        <v>528</v>
      </c>
      <c r="J5" s="29">
        <v>7630.22</v>
      </c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05">
      <c r="A6" s="20" t="s">
        <v>204</v>
      </c>
      <c r="B6" s="21" t="s">
        <v>205</v>
      </c>
      <c r="C6" s="22" t="s">
        <v>196</v>
      </c>
      <c r="D6" s="21" t="s">
        <v>194</v>
      </c>
      <c r="E6" s="19" t="s">
        <v>195</v>
      </c>
      <c r="F6" s="19" t="s">
        <v>206</v>
      </c>
      <c r="G6" s="32">
        <v>49653.05</v>
      </c>
      <c r="H6" s="32">
        <v>49653.05</v>
      </c>
      <c r="I6" s="36" t="s">
        <v>528</v>
      </c>
      <c r="J6" s="29">
        <v>49653.05</v>
      </c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05">
      <c r="A7" s="20" t="s">
        <v>207</v>
      </c>
      <c r="B7" s="21" t="s">
        <v>208</v>
      </c>
      <c r="C7" s="22" t="s">
        <v>196</v>
      </c>
      <c r="D7" s="21" t="s">
        <v>194</v>
      </c>
      <c r="E7" s="19" t="s">
        <v>195</v>
      </c>
      <c r="F7" s="19" t="s">
        <v>209</v>
      </c>
      <c r="G7" s="32">
        <v>13421.6</v>
      </c>
      <c r="H7" s="32">
        <v>13421.6</v>
      </c>
      <c r="I7" s="36" t="s">
        <v>528</v>
      </c>
      <c r="J7" s="29">
        <v>13421.6</v>
      </c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20">
      <c r="A8" s="20" t="s">
        <v>210</v>
      </c>
      <c r="B8" s="21" t="s">
        <v>211</v>
      </c>
      <c r="C8" s="22" t="s">
        <v>196</v>
      </c>
      <c r="D8" s="21" t="s">
        <v>194</v>
      </c>
      <c r="E8" s="19" t="s">
        <v>195</v>
      </c>
      <c r="F8" s="19" t="s">
        <v>212</v>
      </c>
      <c r="G8" s="32">
        <v>76755.899999999994</v>
      </c>
      <c r="H8" s="32">
        <v>45259.75</v>
      </c>
      <c r="I8" s="36" t="s">
        <v>541</v>
      </c>
      <c r="J8" s="29">
        <v>0</v>
      </c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20">
      <c r="A9" s="20" t="s">
        <v>213</v>
      </c>
      <c r="B9" s="21" t="s">
        <v>214</v>
      </c>
      <c r="C9" s="22" t="s">
        <v>196</v>
      </c>
      <c r="D9" s="21" t="s">
        <v>194</v>
      </c>
      <c r="E9" s="19" t="s">
        <v>195</v>
      </c>
      <c r="F9" s="19" t="s">
        <v>215</v>
      </c>
      <c r="G9" s="32">
        <v>57119.69</v>
      </c>
      <c r="H9" s="32">
        <v>8185.69</v>
      </c>
      <c r="I9" s="36" t="s">
        <v>528</v>
      </c>
      <c r="J9" s="29">
        <v>5428.5</v>
      </c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10.25">
      <c r="A10" s="20" t="s">
        <v>216</v>
      </c>
      <c r="B10" s="21" t="s">
        <v>254</v>
      </c>
      <c r="C10" s="22" t="s">
        <v>196</v>
      </c>
      <c r="D10" s="21" t="s">
        <v>194</v>
      </c>
      <c r="E10" s="19" t="s">
        <v>195</v>
      </c>
      <c r="F10" s="19" t="s">
        <v>217</v>
      </c>
      <c r="G10" s="32">
        <v>4608</v>
      </c>
      <c r="H10" s="32">
        <v>4608</v>
      </c>
      <c r="I10" s="36" t="s">
        <v>528</v>
      </c>
      <c r="J10" s="29">
        <v>1152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20">
      <c r="A11" s="20" t="s">
        <v>218</v>
      </c>
      <c r="B11" s="21" t="s">
        <v>219</v>
      </c>
      <c r="C11" s="22" t="s">
        <v>196</v>
      </c>
      <c r="D11" s="21" t="s">
        <v>194</v>
      </c>
      <c r="E11" s="19" t="s">
        <v>195</v>
      </c>
      <c r="F11" s="19" t="s">
        <v>220</v>
      </c>
      <c r="G11" s="32">
        <v>67415.03</v>
      </c>
      <c r="H11" s="32">
        <v>37510.86</v>
      </c>
      <c r="I11" s="36" t="s">
        <v>542</v>
      </c>
      <c r="J11" s="29">
        <v>0</v>
      </c>
    </row>
    <row r="12" spans="1:20" ht="120">
      <c r="A12" s="20" t="s">
        <v>221</v>
      </c>
      <c r="B12" s="21" t="s">
        <v>222</v>
      </c>
      <c r="C12" s="22" t="s">
        <v>196</v>
      </c>
      <c r="D12" s="21" t="s">
        <v>194</v>
      </c>
      <c r="E12" s="19" t="s">
        <v>195</v>
      </c>
      <c r="F12" s="19" t="s">
        <v>223</v>
      </c>
      <c r="G12" s="32">
        <v>177808.08000000002</v>
      </c>
      <c r="H12" s="32">
        <v>147202.09</v>
      </c>
      <c r="I12" s="36" t="s">
        <v>529</v>
      </c>
      <c r="J12" s="29">
        <v>0</v>
      </c>
    </row>
    <row r="13" spans="1:20" ht="120">
      <c r="A13" s="20" t="s">
        <v>224</v>
      </c>
      <c r="B13" s="21" t="s">
        <v>225</v>
      </c>
      <c r="C13" s="22" t="s">
        <v>196</v>
      </c>
      <c r="D13" s="21" t="s">
        <v>194</v>
      </c>
      <c r="E13" s="19" t="s">
        <v>195</v>
      </c>
      <c r="F13" s="19" t="s">
        <v>226</v>
      </c>
      <c r="G13" s="32">
        <v>44051.31</v>
      </c>
      <c r="H13" s="32">
        <v>44211.85</v>
      </c>
      <c r="I13" s="36" t="s">
        <v>530</v>
      </c>
      <c r="J13" s="29">
        <v>0</v>
      </c>
    </row>
    <row r="14" spans="1:20" ht="120">
      <c r="A14" s="20" t="s">
        <v>227</v>
      </c>
      <c r="B14" s="21" t="s">
        <v>228</v>
      </c>
      <c r="C14" s="22" t="s">
        <v>196</v>
      </c>
      <c r="D14" s="21" t="s">
        <v>194</v>
      </c>
      <c r="E14" s="19" t="s">
        <v>195</v>
      </c>
      <c r="F14" s="19" t="s">
        <v>229</v>
      </c>
      <c r="G14" s="32">
        <v>33072.39</v>
      </c>
      <c r="H14" s="32">
        <v>31858.39</v>
      </c>
      <c r="I14" s="36" t="s">
        <v>531</v>
      </c>
      <c r="J14" s="29">
        <v>0</v>
      </c>
    </row>
    <row r="15" spans="1:20" ht="131.25" customHeight="1">
      <c r="A15" s="20" t="s">
        <v>230</v>
      </c>
      <c r="B15" s="21" t="s">
        <v>231</v>
      </c>
      <c r="C15" s="22" t="s">
        <v>196</v>
      </c>
      <c r="D15" s="21" t="s">
        <v>194</v>
      </c>
      <c r="E15" s="19" t="s">
        <v>195</v>
      </c>
      <c r="F15" s="19" t="s">
        <v>232</v>
      </c>
      <c r="G15" s="32">
        <v>20797.27</v>
      </c>
      <c r="H15" s="32">
        <v>8461.57</v>
      </c>
      <c r="I15" s="36" t="s">
        <v>528</v>
      </c>
      <c r="J15" s="29">
        <v>8461.57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35.75" customHeight="1">
      <c r="A16" s="20" t="s">
        <v>233</v>
      </c>
      <c r="B16" s="21" t="s">
        <v>234</v>
      </c>
      <c r="C16" s="22" t="s">
        <v>196</v>
      </c>
      <c r="D16" s="21" t="s">
        <v>194</v>
      </c>
      <c r="E16" s="19" t="s">
        <v>195</v>
      </c>
      <c r="F16" s="19" t="s">
        <v>235</v>
      </c>
      <c r="G16" s="32">
        <v>2484</v>
      </c>
      <c r="H16" s="32">
        <v>2484</v>
      </c>
      <c r="I16" s="36" t="s">
        <v>528</v>
      </c>
      <c r="J16" s="29">
        <v>2484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20">
      <c r="A17" s="20" t="s">
        <v>236</v>
      </c>
      <c r="B17" s="21" t="s">
        <v>237</v>
      </c>
      <c r="C17" s="22" t="s">
        <v>196</v>
      </c>
      <c r="D17" s="21" t="s">
        <v>194</v>
      </c>
      <c r="E17" s="19" t="s">
        <v>195</v>
      </c>
      <c r="F17" s="19" t="s">
        <v>238</v>
      </c>
      <c r="G17" s="32">
        <v>13194.19</v>
      </c>
      <c r="H17" s="32">
        <v>13194.19</v>
      </c>
      <c r="I17" s="36" t="s">
        <v>528</v>
      </c>
      <c r="J17" s="29">
        <v>11995.19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20">
      <c r="A18" s="20" t="s">
        <v>239</v>
      </c>
      <c r="B18" s="21" t="s">
        <v>240</v>
      </c>
      <c r="C18" s="22" t="s">
        <v>196</v>
      </c>
      <c r="D18" s="21" t="s">
        <v>194</v>
      </c>
      <c r="E18" s="19" t="s">
        <v>195</v>
      </c>
      <c r="F18" s="19" t="s">
        <v>241</v>
      </c>
      <c r="G18" s="32">
        <v>29807.260000000002</v>
      </c>
      <c r="H18" s="32">
        <v>29807.26</v>
      </c>
      <c r="I18" s="36" t="s">
        <v>528</v>
      </c>
      <c r="J18" s="29">
        <v>29807.26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20">
      <c r="A19" s="20" t="s">
        <v>242</v>
      </c>
      <c r="B19" s="21" t="s">
        <v>243</v>
      </c>
      <c r="C19" s="22" t="s">
        <v>196</v>
      </c>
      <c r="D19" s="21" t="s">
        <v>194</v>
      </c>
      <c r="E19" s="19" t="s">
        <v>195</v>
      </c>
      <c r="F19" s="19" t="s">
        <v>244</v>
      </c>
      <c r="G19" s="32">
        <v>73038.75</v>
      </c>
      <c r="H19" s="32">
        <v>73038.75</v>
      </c>
      <c r="I19" s="36" t="s">
        <v>544</v>
      </c>
      <c r="J19" s="29">
        <v>0</v>
      </c>
    </row>
    <row r="20" spans="1:20" ht="165">
      <c r="A20" s="20" t="s">
        <v>245</v>
      </c>
      <c r="B20" s="21" t="s">
        <v>246</v>
      </c>
      <c r="C20" s="22" t="s">
        <v>196</v>
      </c>
      <c r="D20" s="21" t="s">
        <v>194</v>
      </c>
      <c r="E20" s="19" t="s">
        <v>195</v>
      </c>
      <c r="F20" s="19" t="s">
        <v>247</v>
      </c>
      <c r="G20" s="32">
        <v>9807.33</v>
      </c>
      <c r="H20" s="32">
        <v>5407.33</v>
      </c>
      <c r="I20" s="36" t="s">
        <v>543</v>
      </c>
      <c r="J20" s="34" t="s">
        <v>566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20">
      <c r="A21" s="20" t="s">
        <v>248</v>
      </c>
      <c r="B21" s="21" t="s">
        <v>249</v>
      </c>
      <c r="C21" s="22" t="s">
        <v>196</v>
      </c>
      <c r="D21" s="21" t="s">
        <v>194</v>
      </c>
      <c r="E21" s="19" t="s">
        <v>195</v>
      </c>
      <c r="F21" s="19" t="s">
        <v>250</v>
      </c>
      <c r="G21" s="32">
        <v>504927</v>
      </c>
      <c r="H21" s="32">
        <v>443143.55</v>
      </c>
      <c r="I21" s="36" t="s">
        <v>545</v>
      </c>
      <c r="J21" s="29">
        <v>0</v>
      </c>
    </row>
    <row r="22" spans="1:20" ht="150">
      <c r="A22" s="20" t="s">
        <v>251</v>
      </c>
      <c r="B22" s="21" t="s">
        <v>252</v>
      </c>
      <c r="C22" s="22" t="s">
        <v>196</v>
      </c>
      <c r="D22" s="21" t="s">
        <v>194</v>
      </c>
      <c r="E22" s="19" t="s">
        <v>195</v>
      </c>
      <c r="F22" s="19" t="s">
        <v>253</v>
      </c>
      <c r="G22" s="32">
        <v>896</v>
      </c>
      <c r="H22" s="32">
        <v>896</v>
      </c>
      <c r="I22" s="36" t="s">
        <v>528</v>
      </c>
      <c r="J22" s="29">
        <v>896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10.25">
      <c r="A23" s="20" t="s">
        <v>255</v>
      </c>
      <c r="B23" s="21" t="s">
        <v>256</v>
      </c>
      <c r="C23" s="22" t="s">
        <v>196</v>
      </c>
      <c r="D23" s="21" t="s">
        <v>194</v>
      </c>
      <c r="E23" s="19" t="s">
        <v>195</v>
      </c>
      <c r="F23" s="19" t="s">
        <v>257</v>
      </c>
      <c r="G23" s="32">
        <v>39654.020000000004</v>
      </c>
      <c r="H23" s="32">
        <v>39654.019999999997</v>
      </c>
      <c r="I23" s="36" t="s">
        <v>533</v>
      </c>
      <c r="J23" s="29">
        <v>0</v>
      </c>
    </row>
    <row r="24" spans="1:20" ht="120">
      <c r="A24" s="20" t="s">
        <v>258</v>
      </c>
      <c r="B24" s="21" t="s">
        <v>259</v>
      </c>
      <c r="C24" s="22" t="s">
        <v>196</v>
      </c>
      <c r="D24" s="21" t="s">
        <v>194</v>
      </c>
      <c r="E24" s="19" t="s">
        <v>195</v>
      </c>
      <c r="F24" s="19" t="s">
        <v>260</v>
      </c>
      <c r="G24" s="32">
        <v>356229.3</v>
      </c>
      <c r="H24" s="32">
        <v>242611.68</v>
      </c>
      <c r="I24" s="36" t="s">
        <v>546</v>
      </c>
      <c r="J24" s="29">
        <v>0</v>
      </c>
    </row>
    <row r="25" spans="1:20" ht="135">
      <c r="A25" s="20" t="s">
        <v>261</v>
      </c>
      <c r="B25" s="21" t="s">
        <v>262</v>
      </c>
      <c r="C25" s="22" t="s">
        <v>263</v>
      </c>
      <c r="D25" s="21" t="s">
        <v>264</v>
      </c>
      <c r="E25" s="19" t="s">
        <v>265</v>
      </c>
      <c r="F25" s="19" t="s">
        <v>266</v>
      </c>
      <c r="G25" s="32">
        <v>701516.16</v>
      </c>
      <c r="H25" s="32">
        <v>701516.16</v>
      </c>
      <c r="I25" s="36" t="s">
        <v>534</v>
      </c>
      <c r="J25" s="29">
        <v>0</v>
      </c>
    </row>
    <row r="26" spans="1:20" ht="120">
      <c r="A26" s="20" t="s">
        <v>267</v>
      </c>
      <c r="B26" s="21" t="s">
        <v>268</v>
      </c>
      <c r="C26" s="22" t="s">
        <v>269</v>
      </c>
      <c r="D26" s="21" t="s">
        <v>270</v>
      </c>
      <c r="E26" s="19" t="s">
        <v>272</v>
      </c>
      <c r="F26" s="19" t="s">
        <v>271</v>
      </c>
      <c r="G26" s="32">
        <v>214881.14</v>
      </c>
      <c r="H26" s="32">
        <v>214881.14</v>
      </c>
      <c r="I26" s="36" t="s">
        <v>532</v>
      </c>
      <c r="J26" s="29">
        <v>0</v>
      </c>
    </row>
    <row r="27" spans="1:20" ht="120">
      <c r="A27" s="20" t="s">
        <v>273</v>
      </c>
      <c r="B27" s="21" t="s">
        <v>274</v>
      </c>
      <c r="C27" s="22" t="s">
        <v>269</v>
      </c>
      <c r="D27" s="21" t="s">
        <v>270</v>
      </c>
      <c r="E27" s="19" t="s">
        <v>272</v>
      </c>
      <c r="F27" s="19" t="s">
        <v>275</v>
      </c>
      <c r="G27" s="32">
        <v>377166.64</v>
      </c>
      <c r="H27" s="32">
        <v>266546.71000000002</v>
      </c>
      <c r="I27" s="36" t="s">
        <v>547</v>
      </c>
      <c r="J27" s="29">
        <v>0</v>
      </c>
    </row>
    <row r="28" spans="1:20" ht="120">
      <c r="A28" s="20" t="s">
        <v>276</v>
      </c>
      <c r="B28" s="21" t="s">
        <v>277</v>
      </c>
      <c r="C28" s="22" t="s">
        <v>269</v>
      </c>
      <c r="D28" s="21" t="s">
        <v>270</v>
      </c>
      <c r="E28" s="19" t="s">
        <v>272</v>
      </c>
      <c r="F28" s="19" t="s">
        <v>278</v>
      </c>
      <c r="G28" s="32">
        <v>51834.32</v>
      </c>
      <c r="H28" s="32">
        <v>51834.32</v>
      </c>
      <c r="I28" s="36" t="s">
        <v>528</v>
      </c>
      <c r="J28" s="29">
        <v>38420.879999999997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10.25">
      <c r="A29" s="20" t="s">
        <v>279</v>
      </c>
      <c r="B29" s="21" t="s">
        <v>280</v>
      </c>
      <c r="C29" s="22" t="s">
        <v>269</v>
      </c>
      <c r="D29" s="21" t="s">
        <v>270</v>
      </c>
      <c r="E29" s="19" t="s">
        <v>272</v>
      </c>
      <c r="F29" s="19" t="s">
        <v>281</v>
      </c>
      <c r="G29" s="32">
        <v>302161</v>
      </c>
      <c r="H29" s="32">
        <v>190908.1</v>
      </c>
      <c r="I29" s="36" t="s">
        <v>528</v>
      </c>
      <c r="J29" s="29">
        <v>0</v>
      </c>
    </row>
    <row r="30" spans="1:20" ht="120">
      <c r="A30" s="20" t="s">
        <v>282</v>
      </c>
      <c r="B30" s="21" t="s">
        <v>283</v>
      </c>
      <c r="C30" s="22" t="s">
        <v>269</v>
      </c>
      <c r="D30" s="21" t="s">
        <v>270</v>
      </c>
      <c r="E30" s="19" t="s">
        <v>272</v>
      </c>
      <c r="F30" s="19" t="s">
        <v>284</v>
      </c>
      <c r="G30" s="32">
        <v>106604.48</v>
      </c>
      <c r="H30" s="32">
        <v>77298.48</v>
      </c>
      <c r="I30" s="36" t="s">
        <v>528</v>
      </c>
      <c r="J30" s="29">
        <v>0</v>
      </c>
    </row>
    <row r="31" spans="1:20" ht="135">
      <c r="A31" s="20" t="s">
        <v>285</v>
      </c>
      <c r="B31" s="21" t="s">
        <v>286</v>
      </c>
      <c r="C31" s="22" t="s">
        <v>269</v>
      </c>
      <c r="D31" s="21" t="s">
        <v>270</v>
      </c>
      <c r="E31" s="19" t="s">
        <v>272</v>
      </c>
      <c r="F31" s="19" t="s">
        <v>287</v>
      </c>
      <c r="G31" s="32">
        <v>745238.42</v>
      </c>
      <c r="H31" s="32">
        <v>745238.42</v>
      </c>
      <c r="I31" s="36" t="s">
        <v>548</v>
      </c>
      <c r="J31" s="29">
        <v>0</v>
      </c>
    </row>
    <row r="32" spans="1:20" ht="120">
      <c r="A32" s="20" t="s">
        <v>288</v>
      </c>
      <c r="B32" s="21" t="s">
        <v>289</v>
      </c>
      <c r="C32" s="22" t="s">
        <v>269</v>
      </c>
      <c r="D32" s="21" t="s">
        <v>270</v>
      </c>
      <c r="E32" s="19" t="s">
        <v>272</v>
      </c>
      <c r="F32" s="19" t="s">
        <v>290</v>
      </c>
      <c r="G32" s="32">
        <v>28437.65</v>
      </c>
      <c r="H32" s="32">
        <v>28437.65</v>
      </c>
      <c r="I32" s="36" t="s">
        <v>528</v>
      </c>
      <c r="J32" s="29">
        <v>17635.740000000002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20">
      <c r="A33" s="20" t="s">
        <v>291</v>
      </c>
      <c r="B33" s="21" t="s">
        <v>292</v>
      </c>
      <c r="C33" s="22" t="s">
        <v>269</v>
      </c>
      <c r="D33" s="21" t="s">
        <v>270</v>
      </c>
      <c r="E33" s="19" t="s">
        <v>272</v>
      </c>
      <c r="F33" s="19" t="s">
        <v>275</v>
      </c>
      <c r="G33" s="32">
        <v>242380.65</v>
      </c>
      <c r="H33" s="32">
        <v>242380.65</v>
      </c>
      <c r="I33" s="36" t="s">
        <v>537</v>
      </c>
      <c r="J33" s="29">
        <v>0</v>
      </c>
    </row>
    <row r="34" spans="1:20" ht="120">
      <c r="A34" s="20" t="s">
        <v>293</v>
      </c>
      <c r="B34" s="21" t="s">
        <v>294</v>
      </c>
      <c r="C34" s="22" t="s">
        <v>269</v>
      </c>
      <c r="D34" s="21" t="s">
        <v>270</v>
      </c>
      <c r="E34" s="19" t="s">
        <v>272</v>
      </c>
      <c r="F34" s="19" t="s">
        <v>295</v>
      </c>
      <c r="G34" s="32">
        <v>28441.65</v>
      </c>
      <c r="H34" s="32">
        <v>28441.65</v>
      </c>
      <c r="I34" s="36" t="s">
        <v>528</v>
      </c>
      <c r="J34" s="29">
        <v>0</v>
      </c>
    </row>
    <row r="35" spans="1:20" ht="120">
      <c r="A35" s="20" t="s">
        <v>296</v>
      </c>
      <c r="B35" s="21" t="s">
        <v>297</v>
      </c>
      <c r="C35" s="22" t="s">
        <v>269</v>
      </c>
      <c r="D35" s="21" t="s">
        <v>270</v>
      </c>
      <c r="E35" s="19" t="s">
        <v>272</v>
      </c>
      <c r="F35" s="19" t="s">
        <v>298</v>
      </c>
      <c r="G35" s="32">
        <v>101657.48</v>
      </c>
      <c r="H35" s="32">
        <v>17656.34</v>
      </c>
      <c r="I35" s="36" t="s">
        <v>528</v>
      </c>
      <c r="J35" s="29">
        <v>17656.34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20">
      <c r="A36" s="20" t="s">
        <v>299</v>
      </c>
      <c r="B36" s="21" t="s">
        <v>300</v>
      </c>
      <c r="C36" s="22" t="s">
        <v>269</v>
      </c>
      <c r="D36" s="21" t="s">
        <v>270</v>
      </c>
      <c r="E36" s="19" t="s">
        <v>272</v>
      </c>
      <c r="F36" s="19" t="s">
        <v>301</v>
      </c>
      <c r="G36" s="32">
        <v>31545.739999999998</v>
      </c>
      <c r="H36" s="32">
        <v>21027.45</v>
      </c>
      <c r="I36" s="36" t="s">
        <v>528</v>
      </c>
      <c r="J36" s="29">
        <v>21027.45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20">
      <c r="A37" s="20" t="s">
        <v>302</v>
      </c>
      <c r="B37" s="21" t="s">
        <v>303</v>
      </c>
      <c r="C37" s="22" t="s">
        <v>269</v>
      </c>
      <c r="D37" s="21" t="s">
        <v>270</v>
      </c>
      <c r="E37" s="19" t="s">
        <v>272</v>
      </c>
      <c r="F37" s="19" t="s">
        <v>304</v>
      </c>
      <c r="G37" s="32">
        <v>9549.1500000000015</v>
      </c>
      <c r="H37" s="32">
        <v>6894.82</v>
      </c>
      <c r="I37" s="36" t="s">
        <v>528</v>
      </c>
      <c r="J37" s="29">
        <v>6894.82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20">
      <c r="A38" s="20" t="s">
        <v>305</v>
      </c>
      <c r="B38" s="21" t="s">
        <v>306</v>
      </c>
      <c r="C38" s="22" t="s">
        <v>269</v>
      </c>
      <c r="D38" s="21" t="s">
        <v>270</v>
      </c>
      <c r="E38" s="19" t="s">
        <v>272</v>
      </c>
      <c r="F38" s="19" t="s">
        <v>307</v>
      </c>
      <c r="G38" s="32">
        <v>90002.53</v>
      </c>
      <c r="H38" s="32">
        <v>90002.53</v>
      </c>
      <c r="I38" s="36" t="s">
        <v>528</v>
      </c>
      <c r="J38" s="29">
        <v>0</v>
      </c>
    </row>
    <row r="39" spans="1:20" ht="105">
      <c r="A39" s="20" t="s">
        <v>308</v>
      </c>
      <c r="B39" s="21" t="s">
        <v>309</v>
      </c>
      <c r="C39" s="22" t="s">
        <v>269</v>
      </c>
      <c r="D39" s="21" t="s">
        <v>270</v>
      </c>
      <c r="E39" s="19" t="s">
        <v>272</v>
      </c>
      <c r="F39" s="19" t="s">
        <v>310</v>
      </c>
      <c r="G39" s="32">
        <v>3722.95</v>
      </c>
      <c r="H39" s="32">
        <v>3722.95</v>
      </c>
      <c r="I39" s="36" t="s">
        <v>528</v>
      </c>
      <c r="J39" s="29">
        <v>0</v>
      </c>
    </row>
    <row r="40" spans="1:20" ht="120">
      <c r="A40" s="20" t="s">
        <v>311</v>
      </c>
      <c r="B40" s="21" t="s">
        <v>312</v>
      </c>
      <c r="C40" s="22" t="s">
        <v>269</v>
      </c>
      <c r="D40" s="21" t="s">
        <v>270</v>
      </c>
      <c r="E40" s="19" t="s">
        <v>272</v>
      </c>
      <c r="F40" s="19" t="s">
        <v>313</v>
      </c>
      <c r="G40" s="32">
        <v>12897.85</v>
      </c>
      <c r="H40" s="32">
        <v>12897.85</v>
      </c>
      <c r="I40" s="36" t="s">
        <v>528</v>
      </c>
      <c r="J40" s="29">
        <v>9369.9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20">
      <c r="A41" s="20" t="s">
        <v>314</v>
      </c>
      <c r="B41" s="21" t="s">
        <v>315</v>
      </c>
      <c r="C41" s="22" t="s">
        <v>269</v>
      </c>
      <c r="D41" s="21" t="s">
        <v>270</v>
      </c>
      <c r="E41" s="19" t="s">
        <v>272</v>
      </c>
      <c r="F41" s="19" t="s">
        <v>316</v>
      </c>
      <c r="G41" s="32">
        <v>101967.21</v>
      </c>
      <c r="H41" s="32">
        <v>101967.21</v>
      </c>
      <c r="I41" s="36" t="s">
        <v>538</v>
      </c>
      <c r="J41" s="29">
        <v>0</v>
      </c>
    </row>
    <row r="42" spans="1:20" ht="135">
      <c r="A42" s="20" t="s">
        <v>317</v>
      </c>
      <c r="B42" s="21" t="s">
        <v>318</v>
      </c>
      <c r="C42" s="22" t="s">
        <v>269</v>
      </c>
      <c r="D42" s="21" t="s">
        <v>270</v>
      </c>
      <c r="E42" s="19" t="s">
        <v>272</v>
      </c>
      <c r="F42" s="19" t="s">
        <v>319</v>
      </c>
      <c r="G42" s="32">
        <v>4059.29</v>
      </c>
      <c r="H42" s="32">
        <v>4059.29</v>
      </c>
      <c r="I42" s="36" t="s">
        <v>528</v>
      </c>
      <c r="J42" s="29">
        <v>4059.29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20">
      <c r="A43" s="20" t="s">
        <v>320</v>
      </c>
      <c r="B43" s="21" t="s">
        <v>321</v>
      </c>
      <c r="C43" s="22" t="s">
        <v>269</v>
      </c>
      <c r="D43" s="21" t="s">
        <v>270</v>
      </c>
      <c r="E43" s="19" t="s">
        <v>272</v>
      </c>
      <c r="F43" s="19" t="s">
        <v>322</v>
      </c>
      <c r="G43" s="32">
        <v>16668.809999999998</v>
      </c>
      <c r="H43" s="32">
        <v>150</v>
      </c>
      <c r="I43" s="36" t="s">
        <v>528</v>
      </c>
      <c r="J43" s="29">
        <v>150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0">
      <c r="A44" s="20" t="s">
        <v>323</v>
      </c>
      <c r="B44" s="21" t="s">
        <v>325</v>
      </c>
      <c r="C44" s="22" t="s">
        <v>324</v>
      </c>
      <c r="D44" s="22" t="s">
        <v>524</v>
      </c>
      <c r="E44" s="19" t="s">
        <v>326</v>
      </c>
      <c r="F44" s="19" t="s">
        <v>327</v>
      </c>
      <c r="G44" s="32">
        <v>16956.53</v>
      </c>
      <c r="H44" s="32">
        <v>16956.53</v>
      </c>
      <c r="I44" s="36" t="s">
        <v>528</v>
      </c>
      <c r="J44" s="29">
        <v>16956.53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120">
      <c r="A45" s="20" t="s">
        <v>328</v>
      </c>
      <c r="B45" s="21" t="s">
        <v>329</v>
      </c>
      <c r="C45" s="22" t="s">
        <v>330</v>
      </c>
      <c r="D45" s="21" t="s">
        <v>331</v>
      </c>
      <c r="E45" s="19" t="s">
        <v>332</v>
      </c>
      <c r="F45" s="19" t="s">
        <v>333</v>
      </c>
      <c r="G45" s="32">
        <v>472843.99</v>
      </c>
      <c r="H45" s="32">
        <v>288155.86</v>
      </c>
      <c r="I45" s="36" t="s">
        <v>549</v>
      </c>
      <c r="J45" s="29">
        <v>0</v>
      </c>
    </row>
    <row r="46" spans="1:20" ht="120">
      <c r="A46" s="20" t="s">
        <v>334</v>
      </c>
      <c r="B46" s="21" t="s">
        <v>335</v>
      </c>
      <c r="C46" s="22" t="s">
        <v>330</v>
      </c>
      <c r="D46" s="21" t="s">
        <v>331</v>
      </c>
      <c r="E46" s="19" t="s">
        <v>332</v>
      </c>
      <c r="F46" s="19" t="s">
        <v>336</v>
      </c>
      <c r="G46" s="32">
        <v>439119.68000000005</v>
      </c>
      <c r="H46" s="33">
        <v>439035.2</v>
      </c>
      <c r="I46" s="36" t="s">
        <v>539</v>
      </c>
      <c r="J46" s="29">
        <v>0</v>
      </c>
    </row>
    <row r="47" spans="1:20" ht="150">
      <c r="A47" s="20" t="s">
        <v>337</v>
      </c>
      <c r="B47" s="21" t="s">
        <v>338</v>
      </c>
      <c r="C47" s="22" t="s">
        <v>339</v>
      </c>
      <c r="D47" s="22" t="s">
        <v>523</v>
      </c>
      <c r="E47" s="19" t="s">
        <v>340</v>
      </c>
      <c r="F47" s="19" t="s">
        <v>341</v>
      </c>
      <c r="G47" s="32">
        <v>11932.8</v>
      </c>
      <c r="H47" s="32">
        <v>11932.8</v>
      </c>
      <c r="I47" s="36" t="s">
        <v>528</v>
      </c>
      <c r="J47" s="29">
        <v>11932.8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135">
      <c r="A48" s="20" t="s">
        <v>342</v>
      </c>
      <c r="B48" s="21" t="s">
        <v>343</v>
      </c>
      <c r="C48" s="22" t="s">
        <v>344</v>
      </c>
      <c r="D48" s="22" t="s">
        <v>521</v>
      </c>
      <c r="E48" s="19" t="s">
        <v>345</v>
      </c>
      <c r="F48" s="19" t="s">
        <v>346</v>
      </c>
      <c r="G48" s="32">
        <v>4093.42</v>
      </c>
      <c r="H48" s="32">
        <v>4093.42</v>
      </c>
      <c r="I48" s="36" t="s">
        <v>536</v>
      </c>
      <c r="J48" s="29">
        <v>0</v>
      </c>
    </row>
    <row r="49" spans="1:20" ht="150">
      <c r="A49" s="20" t="s">
        <v>347</v>
      </c>
      <c r="B49" s="21" t="s">
        <v>348</v>
      </c>
      <c r="C49" s="22" t="s">
        <v>349</v>
      </c>
      <c r="D49" s="22" t="s">
        <v>522</v>
      </c>
      <c r="E49" s="19" t="s">
        <v>340</v>
      </c>
      <c r="F49" s="19" t="s">
        <v>350</v>
      </c>
      <c r="G49" s="32">
        <v>18125.98</v>
      </c>
      <c r="H49" s="32">
        <v>18125.98</v>
      </c>
      <c r="I49" s="36" t="s">
        <v>528</v>
      </c>
      <c r="J49" s="29">
        <v>18125.98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135">
      <c r="A50" s="20" t="s">
        <v>351</v>
      </c>
      <c r="B50" s="21" t="s">
        <v>352</v>
      </c>
      <c r="C50" s="22" t="s">
        <v>330</v>
      </c>
      <c r="D50" s="21" t="s">
        <v>331</v>
      </c>
      <c r="E50" s="19" t="s">
        <v>332</v>
      </c>
      <c r="F50" s="6"/>
      <c r="G50" s="32">
        <v>2517307.5</v>
      </c>
      <c r="H50" s="32">
        <v>1733946.65</v>
      </c>
      <c r="I50" s="36" t="s">
        <v>540</v>
      </c>
      <c r="J50" s="29">
        <v>0</v>
      </c>
    </row>
    <row r="51" spans="1:20" ht="135">
      <c r="A51" s="20" t="s">
        <v>353</v>
      </c>
      <c r="B51" s="21" t="s">
        <v>354</v>
      </c>
      <c r="C51" s="22" t="s">
        <v>344</v>
      </c>
      <c r="D51" s="22" t="s">
        <v>521</v>
      </c>
      <c r="E51" s="19" t="s">
        <v>345</v>
      </c>
      <c r="F51" s="19" t="s">
        <v>355</v>
      </c>
      <c r="G51" s="32">
        <v>40143.949999999997</v>
      </c>
      <c r="H51" s="32">
        <v>40143.949999999997</v>
      </c>
      <c r="I51" s="36" t="s">
        <v>536</v>
      </c>
      <c r="J51" s="29">
        <v>0</v>
      </c>
    </row>
    <row r="52" spans="1:20" ht="120">
      <c r="A52" s="20" t="s">
        <v>356</v>
      </c>
      <c r="B52" s="21" t="s">
        <v>357</v>
      </c>
      <c r="C52" s="22" t="s">
        <v>344</v>
      </c>
      <c r="D52" s="22" t="s">
        <v>521</v>
      </c>
      <c r="E52" s="19" t="s">
        <v>345</v>
      </c>
      <c r="F52" s="19" t="s">
        <v>358</v>
      </c>
      <c r="G52" s="32">
        <v>1819.14</v>
      </c>
      <c r="H52" s="32">
        <v>1819.14</v>
      </c>
      <c r="I52" s="36" t="s">
        <v>528</v>
      </c>
      <c r="J52" s="34">
        <v>1819.14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120">
      <c r="A53" s="20" t="s">
        <v>359</v>
      </c>
      <c r="B53" s="21" t="s">
        <v>360</v>
      </c>
      <c r="C53" s="22" t="s">
        <v>344</v>
      </c>
      <c r="D53" s="22" t="s">
        <v>521</v>
      </c>
      <c r="E53" s="19" t="s">
        <v>361</v>
      </c>
      <c r="F53" s="19" t="s">
        <v>362</v>
      </c>
      <c r="G53" s="32">
        <v>98.19</v>
      </c>
      <c r="H53" s="32">
        <v>98.19</v>
      </c>
      <c r="I53" s="36" t="s">
        <v>528</v>
      </c>
      <c r="J53" s="34">
        <v>98.19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120">
      <c r="A54" s="20" t="s">
        <v>363</v>
      </c>
      <c r="B54" s="21" t="s">
        <v>364</v>
      </c>
      <c r="C54" s="22" t="s">
        <v>344</v>
      </c>
      <c r="D54" s="22" t="s">
        <v>521</v>
      </c>
      <c r="E54" s="19" t="s">
        <v>365</v>
      </c>
      <c r="F54" s="19" t="s">
        <v>366</v>
      </c>
      <c r="G54" s="32">
        <v>306.58</v>
      </c>
      <c r="H54" s="32">
        <v>306.58</v>
      </c>
      <c r="I54" s="36" t="s">
        <v>528</v>
      </c>
      <c r="J54" s="29">
        <v>306.58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120">
      <c r="A55" s="20" t="s">
        <v>367</v>
      </c>
      <c r="B55" s="21" t="s">
        <v>368</v>
      </c>
      <c r="C55" s="22" t="s">
        <v>344</v>
      </c>
      <c r="D55" s="22" t="s">
        <v>521</v>
      </c>
      <c r="E55" s="19" t="s">
        <v>365</v>
      </c>
      <c r="F55" s="19" t="s">
        <v>369</v>
      </c>
      <c r="G55" s="32">
        <v>3396.48</v>
      </c>
      <c r="H55" s="32">
        <v>3396.48</v>
      </c>
      <c r="I55" s="36" t="s">
        <v>535</v>
      </c>
      <c r="J55" s="29">
        <v>0</v>
      </c>
    </row>
    <row r="56" spans="1:20">
      <c r="A56" s="20"/>
      <c r="B56" s="21"/>
      <c r="C56" s="22"/>
      <c r="D56" s="21"/>
      <c r="E56" s="19"/>
      <c r="F56" s="19"/>
      <c r="G56" s="32">
        <f>SUM(G3:G55)</f>
        <v>8337711.5600000024</v>
      </c>
      <c r="H56" s="32">
        <f>SUM(H3:H55)</f>
        <v>6670575.9400000004</v>
      </c>
      <c r="I56" s="36"/>
      <c r="J56" s="29">
        <f>SUM(J2:J55)</f>
        <v>353846.84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127"/>
  <sheetViews>
    <sheetView zoomScaleNormal="100" workbookViewId="0">
      <pane ySplit="2" topLeftCell="A3" activePane="bottomLeft" state="frozen"/>
      <selection pane="bottomLeft" activeCell="F3" sqref="F3"/>
    </sheetView>
  </sheetViews>
  <sheetFormatPr defaultRowHeight="15"/>
  <cols>
    <col min="1" max="1" width="17.28515625" style="3" customWidth="1"/>
    <col min="2" max="2" width="54.85546875" style="1" customWidth="1"/>
    <col min="3" max="4" width="18.42578125" style="9" customWidth="1"/>
    <col min="5" max="6" width="11.85546875" style="7" customWidth="1"/>
    <col min="7" max="8" width="21" style="2" customWidth="1"/>
    <col min="9" max="10" width="32.5703125" style="28" customWidth="1"/>
    <col min="11" max="16384" width="9.140625" style="1"/>
  </cols>
  <sheetData>
    <row r="1" spans="1:10" s="4" customFormat="1" ht="134.25" customHeight="1">
      <c r="A1" s="63" t="s">
        <v>3</v>
      </c>
      <c r="B1" s="61" t="s">
        <v>1</v>
      </c>
      <c r="C1" s="61" t="s">
        <v>181</v>
      </c>
      <c r="D1" s="61" t="s">
        <v>182</v>
      </c>
      <c r="E1" s="64" t="s">
        <v>183</v>
      </c>
      <c r="F1" s="64" t="s">
        <v>184</v>
      </c>
      <c r="G1" s="65" t="s">
        <v>520</v>
      </c>
      <c r="H1" s="84"/>
      <c r="I1" s="85" t="s">
        <v>526</v>
      </c>
      <c r="J1" s="85" t="s">
        <v>527</v>
      </c>
    </row>
    <row r="2" spans="1:10" s="4" customFormat="1" ht="44.25" customHeight="1">
      <c r="A2" s="63"/>
      <c r="B2" s="61"/>
      <c r="C2" s="61"/>
      <c r="D2" s="61"/>
      <c r="E2" s="64"/>
      <c r="F2" s="64"/>
      <c r="G2" s="51" t="s">
        <v>571</v>
      </c>
      <c r="H2" s="81" t="s">
        <v>572</v>
      </c>
      <c r="I2" s="86"/>
      <c r="J2" s="86"/>
    </row>
    <row r="3" spans="1:10" s="4" customFormat="1" ht="165">
      <c r="A3" s="37" t="s">
        <v>110</v>
      </c>
      <c r="B3" s="36" t="s">
        <v>156</v>
      </c>
      <c r="C3" s="36" t="s">
        <v>99</v>
      </c>
      <c r="D3" s="36" t="s">
        <v>407</v>
      </c>
      <c r="E3" s="6" t="s">
        <v>387</v>
      </c>
      <c r="F3" s="6" t="s">
        <v>410</v>
      </c>
      <c r="G3" s="45">
        <v>24021.370000000003</v>
      </c>
      <c r="H3" s="16">
        <f>G3</f>
        <v>24021.370000000003</v>
      </c>
      <c r="I3" s="42" t="s">
        <v>528</v>
      </c>
      <c r="J3" s="42">
        <f>17388.77+6632.6</f>
        <v>24021.370000000003</v>
      </c>
    </row>
    <row r="4" spans="1:10" s="4" customFormat="1" ht="90">
      <c r="A4" s="37" t="s">
        <v>59</v>
      </c>
      <c r="B4" s="5" t="s">
        <v>60</v>
      </c>
      <c r="C4" s="13" t="s">
        <v>411</v>
      </c>
      <c r="D4" s="13" t="s">
        <v>412</v>
      </c>
      <c r="E4" s="14" t="s">
        <v>413</v>
      </c>
      <c r="F4" s="14" t="s">
        <v>414</v>
      </c>
      <c r="G4" s="45">
        <v>10320.529999999999</v>
      </c>
      <c r="H4" s="16">
        <f>G4</f>
        <v>10320.529999999999</v>
      </c>
      <c r="I4" s="42" t="s">
        <v>528</v>
      </c>
      <c r="J4" s="42">
        <v>3031.29</v>
      </c>
    </row>
    <row r="5" spans="1:10" s="4" customFormat="1" ht="165">
      <c r="A5" s="37" t="s">
        <v>111</v>
      </c>
      <c r="B5" s="36" t="s">
        <v>157</v>
      </c>
      <c r="C5" s="36" t="s">
        <v>408</v>
      </c>
      <c r="D5" s="36" t="s">
        <v>415</v>
      </c>
      <c r="E5" s="6" t="s">
        <v>399</v>
      </c>
      <c r="F5" s="6" t="s">
        <v>416</v>
      </c>
      <c r="G5" s="45">
        <v>66789.53</v>
      </c>
      <c r="H5" s="16">
        <f>G5</f>
        <v>66789.53</v>
      </c>
      <c r="I5" s="42" t="s">
        <v>528</v>
      </c>
      <c r="J5" s="42">
        <f>14709.33+22161.13</f>
        <v>36870.46</v>
      </c>
    </row>
    <row r="6" spans="1:10" s="4" customFormat="1" ht="150">
      <c r="A6" s="37" t="s">
        <v>52</v>
      </c>
      <c r="B6" s="36" t="s">
        <v>53</v>
      </c>
      <c r="C6" s="36"/>
      <c r="D6" s="36" t="s">
        <v>417</v>
      </c>
      <c r="E6" s="6"/>
      <c r="F6" s="6" t="s">
        <v>418</v>
      </c>
      <c r="G6" s="45">
        <v>37706.409999999996</v>
      </c>
      <c r="H6" s="16">
        <f>G6</f>
        <v>37706.409999999996</v>
      </c>
      <c r="I6" s="42" t="s">
        <v>528</v>
      </c>
      <c r="J6" s="42">
        <v>30165.119999999999</v>
      </c>
    </row>
    <row r="7" spans="1:10" s="4" customFormat="1" ht="165">
      <c r="A7" s="37" t="s">
        <v>570</v>
      </c>
      <c r="B7" s="36" t="s">
        <v>158</v>
      </c>
      <c r="C7" s="36" t="s">
        <v>99</v>
      </c>
      <c r="D7" s="36" t="s">
        <v>407</v>
      </c>
      <c r="E7" s="6" t="s">
        <v>413</v>
      </c>
      <c r="F7" s="6" t="s">
        <v>419</v>
      </c>
      <c r="G7" s="45">
        <v>121319.53</v>
      </c>
      <c r="H7" s="16">
        <v>121319.53</v>
      </c>
      <c r="I7" s="42" t="s">
        <v>561</v>
      </c>
      <c r="J7" s="42">
        <f>64978.67+31999.67</f>
        <v>96978.34</v>
      </c>
    </row>
    <row r="8" spans="1:10" s="4" customFormat="1" ht="105">
      <c r="A8" s="37" t="s">
        <v>44</v>
      </c>
      <c r="B8" s="36" t="s">
        <v>45</v>
      </c>
      <c r="C8" s="36" t="s">
        <v>411</v>
      </c>
      <c r="D8" s="36" t="s">
        <v>412</v>
      </c>
      <c r="E8" s="6" t="s">
        <v>413</v>
      </c>
      <c r="F8" s="6" t="s">
        <v>420</v>
      </c>
      <c r="G8" s="45">
        <v>254451.83</v>
      </c>
      <c r="H8" s="16">
        <v>254451.83</v>
      </c>
      <c r="I8" s="42" t="s">
        <v>565</v>
      </c>
      <c r="J8" s="42">
        <f>34955.3+196192.99</f>
        <v>231148.28999999998</v>
      </c>
    </row>
    <row r="9" spans="1:10" s="4" customFormat="1" ht="96" customHeight="1">
      <c r="A9" s="37" t="s">
        <v>93</v>
      </c>
      <c r="B9" s="36" t="s">
        <v>94</v>
      </c>
      <c r="C9" s="36" t="s">
        <v>421</v>
      </c>
      <c r="D9" s="36" t="s">
        <v>422</v>
      </c>
      <c r="E9" s="6" t="s">
        <v>423</v>
      </c>
      <c r="F9" s="6" t="s">
        <v>424</v>
      </c>
      <c r="G9" s="45">
        <v>5360.32</v>
      </c>
      <c r="H9" s="16">
        <v>5360.32</v>
      </c>
      <c r="I9" s="42" t="s">
        <v>528</v>
      </c>
      <c r="J9" s="42">
        <v>2196.4</v>
      </c>
    </row>
    <row r="10" spans="1:10" s="4" customFormat="1" ht="98.25" customHeight="1">
      <c r="A10" s="37" t="s">
        <v>54</v>
      </c>
      <c r="B10" s="36" t="s">
        <v>55</v>
      </c>
      <c r="C10" s="36" t="s">
        <v>425</v>
      </c>
      <c r="D10" s="36" t="s">
        <v>426</v>
      </c>
      <c r="E10" s="6" t="s">
        <v>427</v>
      </c>
      <c r="F10" s="6" t="s">
        <v>428</v>
      </c>
      <c r="G10" s="45">
        <v>55775</v>
      </c>
      <c r="H10" s="16">
        <v>55775</v>
      </c>
      <c r="I10" s="42" t="s">
        <v>528</v>
      </c>
      <c r="J10" s="42">
        <v>2828.44</v>
      </c>
    </row>
    <row r="11" spans="1:10" s="4" customFormat="1" ht="165">
      <c r="A11" s="37" t="s">
        <v>112</v>
      </c>
      <c r="B11" s="36" t="s">
        <v>159</v>
      </c>
      <c r="C11" s="36" t="s">
        <v>408</v>
      </c>
      <c r="D11" s="36" t="s">
        <v>415</v>
      </c>
      <c r="E11" s="6" t="s">
        <v>399</v>
      </c>
      <c r="F11" s="6" t="s">
        <v>429</v>
      </c>
      <c r="G11" s="45">
        <v>83065.399999999994</v>
      </c>
      <c r="H11" s="16">
        <f t="shared" ref="H11:H20" si="0">G11</f>
        <v>83065.399999999994</v>
      </c>
      <c r="I11" s="42" t="s">
        <v>528</v>
      </c>
      <c r="J11" s="42">
        <v>11778.63</v>
      </c>
    </row>
    <row r="12" spans="1:10" s="4" customFormat="1" ht="150">
      <c r="A12" s="37" t="s">
        <v>56</v>
      </c>
      <c r="B12" s="36" t="s">
        <v>57</v>
      </c>
      <c r="C12" s="36" t="s">
        <v>408</v>
      </c>
      <c r="D12" s="36" t="s">
        <v>415</v>
      </c>
      <c r="E12" s="6" t="s">
        <v>430</v>
      </c>
      <c r="F12" s="6" t="s">
        <v>431</v>
      </c>
      <c r="G12" s="45">
        <v>86646.3</v>
      </c>
      <c r="H12" s="16">
        <f t="shared" si="0"/>
        <v>86646.3</v>
      </c>
      <c r="I12" s="42" t="s">
        <v>528</v>
      </c>
      <c r="J12" s="42">
        <f>31396.9+20090.68</f>
        <v>51487.58</v>
      </c>
    </row>
    <row r="13" spans="1:10" s="4" customFormat="1" ht="110.25" customHeight="1">
      <c r="A13" s="37" t="s">
        <v>61</v>
      </c>
      <c r="B13" s="5" t="s">
        <v>62</v>
      </c>
      <c r="C13" s="13" t="s">
        <v>432</v>
      </c>
      <c r="D13" s="13" t="s">
        <v>433</v>
      </c>
      <c r="E13" s="14" t="s">
        <v>434</v>
      </c>
      <c r="F13" s="14" t="s">
        <v>435</v>
      </c>
      <c r="G13" s="45">
        <v>6183.6100000000006</v>
      </c>
      <c r="H13" s="16">
        <f t="shared" si="0"/>
        <v>6183.6100000000006</v>
      </c>
      <c r="I13" s="42" t="s">
        <v>528</v>
      </c>
      <c r="J13" s="42">
        <v>6181.64</v>
      </c>
    </row>
    <row r="14" spans="1:10" s="4" customFormat="1" ht="97.5" customHeight="1">
      <c r="A14" s="37" t="s">
        <v>85</v>
      </c>
      <c r="B14" s="5" t="s">
        <v>87</v>
      </c>
      <c r="C14" s="13" t="s">
        <v>436</v>
      </c>
      <c r="D14" s="5"/>
      <c r="E14" s="6" t="s">
        <v>589</v>
      </c>
      <c r="F14" s="6" t="s">
        <v>437</v>
      </c>
      <c r="G14" s="45">
        <v>31959.05</v>
      </c>
      <c r="H14" s="16">
        <f t="shared" si="0"/>
        <v>31959.05</v>
      </c>
      <c r="I14" s="42" t="s">
        <v>528</v>
      </c>
      <c r="J14" s="42">
        <v>270.77999999999997</v>
      </c>
    </row>
    <row r="15" spans="1:10" s="4" customFormat="1" ht="98.25" customHeight="1">
      <c r="A15" s="37" t="s">
        <v>46</v>
      </c>
      <c r="B15" s="36" t="s">
        <v>47</v>
      </c>
      <c r="C15" s="36" t="s">
        <v>411</v>
      </c>
      <c r="D15" s="36" t="s">
        <v>412</v>
      </c>
      <c r="E15" s="6" t="s">
        <v>438</v>
      </c>
      <c r="F15" s="6" t="s">
        <v>439</v>
      </c>
      <c r="G15" s="45">
        <v>68001.88</v>
      </c>
      <c r="H15" s="16">
        <f t="shared" si="0"/>
        <v>68001.88</v>
      </c>
      <c r="I15" s="42" t="s">
        <v>528</v>
      </c>
      <c r="J15" s="42">
        <v>0</v>
      </c>
    </row>
    <row r="16" spans="1:10" s="44" customFormat="1" ht="98.25" customHeight="1">
      <c r="A16" s="46" t="s">
        <v>58</v>
      </c>
      <c r="B16" s="47" t="s">
        <v>585</v>
      </c>
      <c r="C16" s="49" t="s">
        <v>411</v>
      </c>
      <c r="D16" s="49" t="s">
        <v>412</v>
      </c>
      <c r="E16" s="52" t="s">
        <v>438</v>
      </c>
      <c r="F16" s="52" t="s">
        <v>440</v>
      </c>
      <c r="G16" s="48">
        <v>74763.33</v>
      </c>
      <c r="H16" s="82">
        <f t="shared" si="0"/>
        <v>74763.33</v>
      </c>
      <c r="I16" s="49" t="s">
        <v>562</v>
      </c>
      <c r="J16" s="49">
        <f>2202.95+23509.73</f>
        <v>25712.68</v>
      </c>
    </row>
    <row r="17" spans="1:10" s="4" customFormat="1" ht="99.75" customHeight="1">
      <c r="A17" s="37" t="s">
        <v>50</v>
      </c>
      <c r="B17" s="36" t="s">
        <v>51</v>
      </c>
      <c r="C17" s="36" t="s">
        <v>441</v>
      </c>
      <c r="D17" s="36" t="s">
        <v>442</v>
      </c>
      <c r="E17" s="6" t="s">
        <v>443</v>
      </c>
      <c r="F17" s="6" t="s">
        <v>444</v>
      </c>
      <c r="G17" s="45">
        <v>937601.6</v>
      </c>
      <c r="H17" s="16">
        <f t="shared" si="0"/>
        <v>937601.6</v>
      </c>
      <c r="I17" s="42" t="s">
        <v>528</v>
      </c>
      <c r="J17" s="42">
        <v>937601.6</v>
      </c>
    </row>
    <row r="18" spans="1:10" s="4" customFormat="1" ht="100.5" customHeight="1">
      <c r="A18" s="37" t="s">
        <v>48</v>
      </c>
      <c r="B18" s="36" t="s">
        <v>49</v>
      </c>
      <c r="C18" s="36" t="s">
        <v>441</v>
      </c>
      <c r="D18" s="36" t="s">
        <v>442</v>
      </c>
      <c r="E18" s="6" t="s">
        <v>443</v>
      </c>
      <c r="F18" s="6" t="s">
        <v>444</v>
      </c>
      <c r="G18" s="45">
        <v>1022963.2</v>
      </c>
      <c r="H18" s="16">
        <f t="shared" si="0"/>
        <v>1022963.2</v>
      </c>
      <c r="I18" s="42" t="s">
        <v>528</v>
      </c>
      <c r="J18" s="42">
        <f>101078.68+770266.5</f>
        <v>871345.17999999993</v>
      </c>
    </row>
    <row r="19" spans="1:10" s="4" customFormat="1" ht="165">
      <c r="A19" s="37" t="s">
        <v>113</v>
      </c>
      <c r="B19" s="36" t="s">
        <v>160</v>
      </c>
      <c r="C19" s="36" t="s">
        <v>99</v>
      </c>
      <c r="D19" s="36" t="s">
        <v>407</v>
      </c>
      <c r="E19" s="6" t="s">
        <v>445</v>
      </c>
      <c r="F19" s="6" t="s">
        <v>446</v>
      </c>
      <c r="G19" s="45">
        <v>492375.53</v>
      </c>
      <c r="H19" s="16">
        <f t="shared" si="0"/>
        <v>492375.53</v>
      </c>
      <c r="I19" s="42" t="s">
        <v>564</v>
      </c>
      <c r="J19" s="42">
        <v>186382.75</v>
      </c>
    </row>
    <row r="20" spans="1:10" s="4" customFormat="1" ht="105.75" customHeight="1">
      <c r="A20" s="37" t="s">
        <v>114</v>
      </c>
      <c r="B20" s="5" t="s">
        <v>161</v>
      </c>
      <c r="C20" s="13" t="s">
        <v>421</v>
      </c>
      <c r="D20" s="13" t="s">
        <v>422</v>
      </c>
      <c r="E20" s="6" t="s">
        <v>447</v>
      </c>
      <c r="F20" s="6" t="s">
        <v>448</v>
      </c>
      <c r="G20" s="45">
        <v>273353.53000000003</v>
      </c>
      <c r="H20" s="16">
        <f t="shared" si="0"/>
        <v>273353.53000000003</v>
      </c>
      <c r="I20" s="42" t="s">
        <v>528</v>
      </c>
      <c r="J20" s="42">
        <v>450</v>
      </c>
    </row>
    <row r="21" spans="1:10" s="4" customFormat="1" ht="107.25" customHeight="1">
      <c r="A21" s="63" t="s">
        <v>115</v>
      </c>
      <c r="B21" s="61" t="s">
        <v>116</v>
      </c>
      <c r="C21" s="61" t="s">
        <v>449</v>
      </c>
      <c r="D21" s="61" t="s">
        <v>450</v>
      </c>
      <c r="E21" s="6" t="s">
        <v>117</v>
      </c>
      <c r="F21" s="64" t="s">
        <v>452</v>
      </c>
      <c r="G21" s="45">
        <v>282090.45999999996</v>
      </c>
      <c r="H21" s="16">
        <v>282090.46000000002</v>
      </c>
      <c r="I21" s="42" t="s">
        <v>528</v>
      </c>
      <c r="J21" s="61">
        <v>126355.99</v>
      </c>
    </row>
    <row r="22" spans="1:10" s="4" customFormat="1" ht="97.5" customHeight="1">
      <c r="A22" s="63"/>
      <c r="B22" s="61"/>
      <c r="C22" s="61"/>
      <c r="D22" s="61"/>
      <c r="E22" s="6" t="s">
        <v>451</v>
      </c>
      <c r="F22" s="64"/>
      <c r="G22" s="45">
        <v>171679.63</v>
      </c>
      <c r="H22" s="16">
        <v>162275.72</v>
      </c>
      <c r="I22" s="42" t="s">
        <v>528</v>
      </c>
      <c r="J22" s="61"/>
    </row>
    <row r="23" spans="1:10" s="4" customFormat="1" ht="105">
      <c r="A23" s="37" t="s">
        <v>119</v>
      </c>
      <c r="B23" s="5" t="s">
        <v>120</v>
      </c>
      <c r="C23" s="13" t="s">
        <v>77</v>
      </c>
      <c r="D23" s="13" t="s">
        <v>454</v>
      </c>
      <c r="E23" s="6" t="s">
        <v>589</v>
      </c>
      <c r="F23" s="6" t="s">
        <v>453</v>
      </c>
      <c r="G23" s="45">
        <v>69262.14</v>
      </c>
      <c r="H23" s="16">
        <f t="shared" ref="H23:H35" si="1">G23</f>
        <v>69262.14</v>
      </c>
      <c r="I23" s="42" t="s">
        <v>563</v>
      </c>
      <c r="J23" s="42">
        <v>3991.92</v>
      </c>
    </row>
    <row r="24" spans="1:10" s="4" customFormat="1" ht="120">
      <c r="A24" s="37" t="s">
        <v>84</v>
      </c>
      <c r="B24" s="36" t="s">
        <v>174</v>
      </c>
      <c r="C24" s="36" t="s">
        <v>77</v>
      </c>
      <c r="D24" s="36" t="s">
        <v>454</v>
      </c>
      <c r="E24" s="6" t="s">
        <v>589</v>
      </c>
      <c r="F24" s="6" t="s">
        <v>455</v>
      </c>
      <c r="G24" s="45">
        <v>161875</v>
      </c>
      <c r="H24" s="16">
        <f t="shared" si="1"/>
        <v>161875</v>
      </c>
      <c r="I24" s="42" t="s">
        <v>528</v>
      </c>
      <c r="J24" s="42">
        <v>5594.21</v>
      </c>
    </row>
    <row r="25" spans="1:10" s="4" customFormat="1" ht="105">
      <c r="A25" s="37" t="s">
        <v>65</v>
      </c>
      <c r="B25" s="5" t="s">
        <v>66</v>
      </c>
      <c r="C25" s="13" t="s">
        <v>456</v>
      </c>
      <c r="D25" s="13" t="s">
        <v>406</v>
      </c>
      <c r="E25" s="14" t="s">
        <v>392</v>
      </c>
      <c r="F25" s="14" t="s">
        <v>457</v>
      </c>
      <c r="G25" s="45">
        <v>13511.55</v>
      </c>
      <c r="H25" s="16">
        <f t="shared" si="1"/>
        <v>13511.55</v>
      </c>
      <c r="I25" s="42" t="s">
        <v>528</v>
      </c>
      <c r="J25" s="42">
        <v>1228.32</v>
      </c>
    </row>
    <row r="26" spans="1:10" s="4" customFormat="1" ht="105">
      <c r="A26" s="37" t="s">
        <v>67</v>
      </c>
      <c r="B26" s="36" t="s">
        <v>68</v>
      </c>
      <c r="C26" s="36" t="s">
        <v>458</v>
      </c>
      <c r="D26" s="36" t="s">
        <v>459</v>
      </c>
      <c r="E26" s="6" t="s">
        <v>460</v>
      </c>
      <c r="F26" s="6" t="s">
        <v>461</v>
      </c>
      <c r="G26" s="45">
        <v>375276</v>
      </c>
      <c r="H26" s="16">
        <f t="shared" si="1"/>
        <v>375276</v>
      </c>
      <c r="I26" s="42" t="s">
        <v>528</v>
      </c>
      <c r="J26" s="42">
        <v>0</v>
      </c>
    </row>
    <row r="27" spans="1:10" s="4" customFormat="1" ht="101.25" customHeight="1">
      <c r="A27" s="37" t="s">
        <v>69</v>
      </c>
      <c r="B27" s="5" t="s">
        <v>70</v>
      </c>
      <c r="C27" s="13" t="s">
        <v>456</v>
      </c>
      <c r="D27" s="13" t="s">
        <v>406</v>
      </c>
      <c r="E27" s="14" t="s">
        <v>392</v>
      </c>
      <c r="F27" s="14" t="s">
        <v>457</v>
      </c>
      <c r="G27" s="45">
        <v>58192.200000000004</v>
      </c>
      <c r="H27" s="16">
        <f t="shared" si="1"/>
        <v>58192.200000000004</v>
      </c>
      <c r="I27" s="42" t="s">
        <v>528</v>
      </c>
      <c r="J27" s="42">
        <v>0</v>
      </c>
    </row>
    <row r="28" spans="1:10" s="4" customFormat="1" ht="120.75" customHeight="1">
      <c r="A28" s="37" t="s">
        <v>121</v>
      </c>
      <c r="B28" s="5" t="s">
        <v>162</v>
      </c>
      <c r="C28" s="13" t="s">
        <v>456</v>
      </c>
      <c r="D28" s="13" t="s">
        <v>406</v>
      </c>
      <c r="E28" s="6" t="s">
        <v>392</v>
      </c>
      <c r="F28" s="6" t="s">
        <v>462</v>
      </c>
      <c r="G28" s="45">
        <v>142178.03</v>
      </c>
      <c r="H28" s="16">
        <f t="shared" si="1"/>
        <v>142178.03</v>
      </c>
      <c r="I28" s="42" t="s">
        <v>528</v>
      </c>
      <c r="J28" s="42">
        <v>0</v>
      </c>
    </row>
    <row r="29" spans="1:10" s="4" customFormat="1" ht="105.75" customHeight="1">
      <c r="A29" s="37" t="s">
        <v>71</v>
      </c>
      <c r="B29" s="5" t="s">
        <v>72</v>
      </c>
      <c r="C29" s="13" t="s">
        <v>463</v>
      </c>
      <c r="D29" s="13" t="s">
        <v>464</v>
      </c>
      <c r="E29" s="14"/>
      <c r="F29" s="14" t="s">
        <v>465</v>
      </c>
      <c r="G29" s="45">
        <v>13877.28</v>
      </c>
      <c r="H29" s="16">
        <f t="shared" si="1"/>
        <v>13877.28</v>
      </c>
      <c r="I29" s="42" t="s">
        <v>528</v>
      </c>
      <c r="J29" s="42">
        <v>13877.28</v>
      </c>
    </row>
    <row r="30" spans="1:10" s="4" customFormat="1" ht="120">
      <c r="A30" s="37" t="s">
        <v>88</v>
      </c>
      <c r="B30" s="5" t="s">
        <v>89</v>
      </c>
      <c r="C30" s="5" t="s">
        <v>436</v>
      </c>
      <c r="D30" s="5"/>
      <c r="E30" s="50" t="s">
        <v>589</v>
      </c>
      <c r="F30" s="6" t="s">
        <v>466</v>
      </c>
      <c r="G30" s="45">
        <v>40237.5</v>
      </c>
      <c r="H30" s="16">
        <f t="shared" si="1"/>
        <v>40237.5</v>
      </c>
      <c r="I30" s="42" t="s">
        <v>528</v>
      </c>
      <c r="J30" s="42">
        <v>2894.42</v>
      </c>
    </row>
    <row r="31" spans="1:10" s="4" customFormat="1" ht="165">
      <c r="A31" s="37" t="s">
        <v>63</v>
      </c>
      <c r="B31" s="36" t="s">
        <v>64</v>
      </c>
      <c r="C31" s="36" t="s">
        <v>408</v>
      </c>
      <c r="D31" s="36" t="s">
        <v>415</v>
      </c>
      <c r="E31" s="6" t="s">
        <v>586</v>
      </c>
      <c r="F31" s="6" t="s">
        <v>587</v>
      </c>
      <c r="G31" s="45">
        <v>150760.85</v>
      </c>
      <c r="H31" s="16">
        <f t="shared" si="1"/>
        <v>150760.85</v>
      </c>
      <c r="I31" s="42" t="s">
        <v>528</v>
      </c>
      <c r="J31" s="42">
        <v>90456.51</v>
      </c>
    </row>
    <row r="32" spans="1:10" s="4" customFormat="1" ht="165">
      <c r="A32" s="37" t="s">
        <v>118</v>
      </c>
      <c r="B32" s="36" t="s">
        <v>163</v>
      </c>
      <c r="C32" s="36" t="s">
        <v>99</v>
      </c>
      <c r="D32" s="36" t="s">
        <v>407</v>
      </c>
      <c r="E32" s="6" t="s">
        <v>438</v>
      </c>
      <c r="F32" s="6" t="s">
        <v>467</v>
      </c>
      <c r="G32" s="45">
        <v>59450.78</v>
      </c>
      <c r="H32" s="16">
        <f t="shared" si="1"/>
        <v>59450.78</v>
      </c>
      <c r="I32" s="42" t="s">
        <v>528</v>
      </c>
      <c r="J32" s="42">
        <v>38071.49</v>
      </c>
    </row>
    <row r="33" spans="1:10" s="4" customFormat="1" ht="88.5" customHeight="1">
      <c r="A33" s="37" t="s">
        <v>42</v>
      </c>
      <c r="B33" s="5" t="s">
        <v>43</v>
      </c>
      <c r="C33" s="13" t="s">
        <v>77</v>
      </c>
      <c r="D33" s="13" t="s">
        <v>454</v>
      </c>
      <c r="E33" s="14" t="s">
        <v>589</v>
      </c>
      <c r="F33" s="14" t="s">
        <v>468</v>
      </c>
      <c r="G33" s="45">
        <v>17905.53</v>
      </c>
      <c r="H33" s="16">
        <f t="shared" si="1"/>
        <v>17905.53</v>
      </c>
      <c r="I33" s="42" t="s">
        <v>528</v>
      </c>
      <c r="J33" s="42">
        <v>7162.22</v>
      </c>
    </row>
    <row r="34" spans="1:10" s="4" customFormat="1" ht="120">
      <c r="A34" s="37" t="s">
        <v>81</v>
      </c>
      <c r="B34" s="36" t="s">
        <v>175</v>
      </c>
      <c r="C34" s="36" t="s">
        <v>190</v>
      </c>
      <c r="D34" s="36" t="s">
        <v>469</v>
      </c>
      <c r="E34" s="6" t="s">
        <v>589</v>
      </c>
      <c r="F34" s="6" t="s">
        <v>470</v>
      </c>
      <c r="G34" s="45">
        <v>30428.22</v>
      </c>
      <c r="H34" s="16">
        <f t="shared" si="1"/>
        <v>30428.22</v>
      </c>
      <c r="I34" s="42" t="s">
        <v>528</v>
      </c>
      <c r="J34" s="42">
        <v>0</v>
      </c>
    </row>
    <row r="35" spans="1:10" s="4" customFormat="1" ht="105">
      <c r="A35" s="37" t="s">
        <v>82</v>
      </c>
      <c r="B35" s="36" t="s">
        <v>176</v>
      </c>
      <c r="C35" s="36" t="s">
        <v>77</v>
      </c>
      <c r="D35" s="36" t="s">
        <v>454</v>
      </c>
      <c r="E35" s="6" t="s">
        <v>589</v>
      </c>
      <c r="F35" s="6" t="s">
        <v>471</v>
      </c>
      <c r="G35" s="62">
        <v>11628.16</v>
      </c>
      <c r="H35" s="83">
        <f t="shared" si="1"/>
        <v>11628.16</v>
      </c>
      <c r="I35" s="42" t="s">
        <v>528</v>
      </c>
      <c r="J35" s="42">
        <v>0</v>
      </c>
    </row>
    <row r="36" spans="1:10" s="4" customFormat="1" ht="120">
      <c r="A36" s="37" t="s">
        <v>142</v>
      </c>
      <c r="B36" s="5" t="s">
        <v>584</v>
      </c>
      <c r="C36" s="36" t="s">
        <v>77</v>
      </c>
      <c r="D36" s="36" t="s">
        <v>454</v>
      </c>
      <c r="E36" s="6" t="s">
        <v>590</v>
      </c>
      <c r="F36" s="6" t="s">
        <v>189</v>
      </c>
      <c r="G36" s="62"/>
      <c r="H36" s="83"/>
      <c r="I36" s="42" t="s">
        <v>528</v>
      </c>
      <c r="J36" s="42">
        <v>0</v>
      </c>
    </row>
    <row r="37" spans="1:10" s="4" customFormat="1" ht="135">
      <c r="A37" s="37" t="s">
        <v>83</v>
      </c>
      <c r="B37" s="36" t="s">
        <v>177</v>
      </c>
      <c r="C37" s="36" t="s">
        <v>77</v>
      </c>
      <c r="D37" s="36" t="s">
        <v>454</v>
      </c>
      <c r="E37" s="6" t="s">
        <v>589</v>
      </c>
      <c r="F37" s="6" t="s">
        <v>472</v>
      </c>
      <c r="G37" s="45">
        <v>3579.2999999999997</v>
      </c>
      <c r="H37" s="16">
        <f>G37</f>
        <v>3579.2999999999997</v>
      </c>
      <c r="I37" s="42" t="s">
        <v>528</v>
      </c>
      <c r="J37" s="42">
        <v>0</v>
      </c>
    </row>
    <row r="38" spans="1:10" s="4" customFormat="1" ht="120">
      <c r="A38" s="37" t="s">
        <v>139</v>
      </c>
      <c r="B38" s="5" t="s">
        <v>567</v>
      </c>
      <c r="C38" s="36" t="s">
        <v>77</v>
      </c>
      <c r="D38" s="36" t="s">
        <v>454</v>
      </c>
      <c r="E38" s="6" t="s">
        <v>589</v>
      </c>
      <c r="F38" s="6" t="s">
        <v>468</v>
      </c>
      <c r="G38" s="62">
        <v>7755.61</v>
      </c>
      <c r="H38" s="83">
        <f>G38</f>
        <v>7755.61</v>
      </c>
      <c r="I38" s="42" t="s">
        <v>528</v>
      </c>
      <c r="J38" s="42">
        <v>0</v>
      </c>
    </row>
    <row r="39" spans="1:10" s="4" customFormat="1" ht="105">
      <c r="A39" s="37" t="s">
        <v>140</v>
      </c>
      <c r="B39" s="5" t="s">
        <v>569</v>
      </c>
      <c r="C39" s="13" t="s">
        <v>514</v>
      </c>
      <c r="D39" s="13" t="s">
        <v>454</v>
      </c>
      <c r="E39" s="6" t="s">
        <v>447</v>
      </c>
      <c r="F39" s="6" t="s">
        <v>515</v>
      </c>
      <c r="G39" s="62"/>
      <c r="H39" s="83"/>
      <c r="I39" s="42" t="s">
        <v>528</v>
      </c>
      <c r="J39" s="42">
        <v>0</v>
      </c>
    </row>
    <row r="40" spans="1:10" s="4" customFormat="1" ht="105">
      <c r="A40" s="37" t="s">
        <v>124</v>
      </c>
      <c r="B40" s="5" t="s">
        <v>164</v>
      </c>
      <c r="C40" s="36" t="s">
        <v>77</v>
      </c>
      <c r="D40" s="36" t="s">
        <v>454</v>
      </c>
      <c r="E40" s="6" t="s">
        <v>589</v>
      </c>
      <c r="F40" s="6" t="s">
        <v>468</v>
      </c>
      <c r="G40" s="45">
        <v>289474.94</v>
      </c>
      <c r="H40" s="16">
        <f t="shared" ref="H40:H73" si="2">G40</f>
        <v>289474.94</v>
      </c>
      <c r="I40" s="42" t="s">
        <v>528</v>
      </c>
      <c r="J40" s="42">
        <v>0</v>
      </c>
    </row>
    <row r="41" spans="1:10" s="4" customFormat="1" ht="105">
      <c r="A41" s="37" t="s">
        <v>137</v>
      </c>
      <c r="B41" s="5" t="s">
        <v>138</v>
      </c>
      <c r="C41" s="36" t="s">
        <v>77</v>
      </c>
      <c r="D41" s="36" t="s">
        <v>454</v>
      </c>
      <c r="E41" s="6" t="s">
        <v>589</v>
      </c>
      <c r="F41" s="6" t="s">
        <v>468</v>
      </c>
      <c r="G41" s="45">
        <v>2830.73</v>
      </c>
      <c r="H41" s="16">
        <f t="shared" si="2"/>
        <v>2830.73</v>
      </c>
      <c r="I41" s="42" t="s">
        <v>528</v>
      </c>
      <c r="J41" s="42">
        <f>2313.67+517.06</f>
        <v>2830.73</v>
      </c>
    </row>
    <row r="42" spans="1:10" s="4" customFormat="1" ht="135">
      <c r="A42" s="37" t="s">
        <v>75</v>
      </c>
      <c r="B42" s="5" t="s">
        <v>76</v>
      </c>
      <c r="C42" s="13" t="s">
        <v>79</v>
      </c>
      <c r="D42" s="13" t="s">
        <v>473</v>
      </c>
      <c r="E42" s="14" t="s">
        <v>474</v>
      </c>
      <c r="F42" s="14" t="s">
        <v>475</v>
      </c>
      <c r="G42" s="45">
        <v>7881.6</v>
      </c>
      <c r="H42" s="16">
        <f t="shared" si="2"/>
        <v>7881.6</v>
      </c>
      <c r="I42" s="42" t="s">
        <v>528</v>
      </c>
      <c r="J42" s="42">
        <v>7881.6</v>
      </c>
    </row>
    <row r="43" spans="1:10" s="4" customFormat="1" ht="150">
      <c r="A43" s="37" t="s">
        <v>123</v>
      </c>
      <c r="B43" s="5" t="s">
        <v>165</v>
      </c>
      <c r="C43" s="13" t="s">
        <v>78</v>
      </c>
      <c r="D43" s="13" t="s">
        <v>476</v>
      </c>
      <c r="E43" s="6" t="s">
        <v>474</v>
      </c>
      <c r="F43" s="6" t="s">
        <v>477</v>
      </c>
      <c r="G43" s="45">
        <v>34176.67</v>
      </c>
      <c r="H43" s="16">
        <f t="shared" si="2"/>
        <v>34176.67</v>
      </c>
      <c r="I43" s="42" t="s">
        <v>528</v>
      </c>
      <c r="J43" s="42">
        <v>10937.72</v>
      </c>
    </row>
    <row r="44" spans="1:10" s="4" customFormat="1" ht="150">
      <c r="A44" s="37" t="s">
        <v>73</v>
      </c>
      <c r="B44" s="5" t="s">
        <v>74</v>
      </c>
      <c r="C44" s="13" t="s">
        <v>78</v>
      </c>
      <c r="D44" s="13" t="s">
        <v>476</v>
      </c>
      <c r="E44" s="14" t="s">
        <v>586</v>
      </c>
      <c r="F44" s="14" t="s">
        <v>588</v>
      </c>
      <c r="G44" s="45">
        <v>30019.45</v>
      </c>
      <c r="H44" s="16">
        <f t="shared" si="2"/>
        <v>30019.45</v>
      </c>
      <c r="I44" s="42" t="s">
        <v>528</v>
      </c>
      <c r="J44" s="42">
        <v>24015.56</v>
      </c>
    </row>
    <row r="45" spans="1:10" s="4" customFormat="1" ht="150">
      <c r="A45" s="37" t="s">
        <v>122</v>
      </c>
      <c r="B45" s="5" t="s">
        <v>166</v>
      </c>
      <c r="C45" s="13" t="s">
        <v>78</v>
      </c>
      <c r="D45" s="13" t="s">
        <v>476</v>
      </c>
      <c r="E45" s="6" t="s">
        <v>474</v>
      </c>
      <c r="F45" s="6" t="s">
        <v>477</v>
      </c>
      <c r="G45" s="45">
        <v>16315.09</v>
      </c>
      <c r="H45" s="16">
        <f t="shared" si="2"/>
        <v>16315.09</v>
      </c>
      <c r="I45" s="42" t="s">
        <v>528</v>
      </c>
      <c r="J45" s="42">
        <v>9789.06</v>
      </c>
    </row>
    <row r="46" spans="1:10" s="4" customFormat="1" ht="135">
      <c r="A46" s="37" t="s">
        <v>86</v>
      </c>
      <c r="B46" s="5" t="s">
        <v>100</v>
      </c>
      <c r="C46" s="13" t="s">
        <v>191</v>
      </c>
      <c r="D46" s="13" t="s">
        <v>478</v>
      </c>
      <c r="E46" s="6" t="s">
        <v>479</v>
      </c>
      <c r="F46" s="6" t="s">
        <v>480</v>
      </c>
      <c r="G46" s="45">
        <v>41419.83</v>
      </c>
      <c r="H46" s="16">
        <f t="shared" si="2"/>
        <v>41419.83</v>
      </c>
      <c r="I46" s="42" t="s">
        <v>528</v>
      </c>
      <c r="J46" s="42">
        <v>8283.9699999999993</v>
      </c>
    </row>
    <row r="47" spans="1:10" s="4" customFormat="1" ht="90">
      <c r="A47" s="37" t="s">
        <v>481</v>
      </c>
      <c r="B47" s="5" t="s">
        <v>482</v>
      </c>
      <c r="C47" s="13" t="s">
        <v>436</v>
      </c>
      <c r="D47" s="13"/>
      <c r="E47" s="6"/>
      <c r="F47" s="6" t="s">
        <v>483</v>
      </c>
      <c r="G47" s="45">
        <v>477</v>
      </c>
      <c r="H47" s="16">
        <f t="shared" si="2"/>
        <v>477</v>
      </c>
      <c r="I47" s="42" t="s">
        <v>528</v>
      </c>
      <c r="J47" s="42">
        <v>0</v>
      </c>
    </row>
    <row r="48" spans="1:10" s="4" customFormat="1" ht="135">
      <c r="A48" s="37" t="s">
        <v>90</v>
      </c>
      <c r="B48" s="36" t="s">
        <v>92</v>
      </c>
      <c r="C48" s="36" t="s">
        <v>79</v>
      </c>
      <c r="D48" s="36" t="s">
        <v>473</v>
      </c>
      <c r="E48" s="6" t="s">
        <v>474</v>
      </c>
      <c r="F48" s="6" t="s">
        <v>484</v>
      </c>
      <c r="G48" s="45">
        <v>91340.4</v>
      </c>
      <c r="H48" s="16">
        <f t="shared" si="2"/>
        <v>91340.4</v>
      </c>
      <c r="I48" s="42" t="s">
        <v>528</v>
      </c>
      <c r="J48" s="42">
        <v>36536.160000000003</v>
      </c>
    </row>
    <row r="49" spans="1:10" s="4" customFormat="1" ht="165">
      <c r="A49" s="37" t="s">
        <v>101</v>
      </c>
      <c r="B49" s="5" t="s">
        <v>568</v>
      </c>
      <c r="C49" s="13" t="s">
        <v>411</v>
      </c>
      <c r="D49" s="13" t="s">
        <v>412</v>
      </c>
      <c r="E49" s="6" t="s">
        <v>479</v>
      </c>
      <c r="F49" s="6" t="s">
        <v>485</v>
      </c>
      <c r="G49" s="45">
        <v>23500.95</v>
      </c>
      <c r="H49" s="16">
        <f t="shared" si="2"/>
        <v>23500.95</v>
      </c>
      <c r="I49" s="42" t="s">
        <v>528</v>
      </c>
      <c r="J49" s="42">
        <v>9400.3799999999992</v>
      </c>
    </row>
    <row r="50" spans="1:10" s="4" customFormat="1" ht="150">
      <c r="A50" s="37" t="s">
        <v>102</v>
      </c>
      <c r="B50" s="5" t="s">
        <v>103</v>
      </c>
      <c r="C50" s="13" t="s">
        <v>411</v>
      </c>
      <c r="D50" s="13" t="s">
        <v>412</v>
      </c>
      <c r="E50" s="6" t="s">
        <v>479</v>
      </c>
      <c r="F50" s="6" t="s">
        <v>486</v>
      </c>
      <c r="G50" s="45">
        <v>2039.08</v>
      </c>
      <c r="H50" s="16">
        <f t="shared" si="2"/>
        <v>2039.08</v>
      </c>
      <c r="I50" s="42" t="s">
        <v>528</v>
      </c>
      <c r="J50" s="42">
        <v>407.82</v>
      </c>
    </row>
    <row r="51" spans="1:10" s="4" customFormat="1" ht="150">
      <c r="A51" s="37" t="s">
        <v>104</v>
      </c>
      <c r="B51" s="5" t="s">
        <v>149</v>
      </c>
      <c r="C51" s="13" t="s">
        <v>411</v>
      </c>
      <c r="D51" s="13" t="s">
        <v>412</v>
      </c>
      <c r="E51" s="6" t="s">
        <v>479</v>
      </c>
      <c r="F51" s="6" t="s">
        <v>487</v>
      </c>
      <c r="G51" s="45">
        <v>22998.18</v>
      </c>
      <c r="H51" s="16">
        <f t="shared" si="2"/>
        <v>22998.18</v>
      </c>
      <c r="I51" s="42" t="s">
        <v>528</v>
      </c>
      <c r="J51" s="42">
        <v>4599.6400000000003</v>
      </c>
    </row>
    <row r="52" spans="1:10" s="4" customFormat="1" ht="165">
      <c r="A52" s="37" t="s">
        <v>91</v>
      </c>
      <c r="B52" s="5" t="s">
        <v>167</v>
      </c>
      <c r="C52" s="13" t="s">
        <v>80</v>
      </c>
      <c r="D52" s="13" t="s">
        <v>488</v>
      </c>
      <c r="E52" s="6" t="s">
        <v>474</v>
      </c>
      <c r="F52" s="6" t="s">
        <v>489</v>
      </c>
      <c r="G52" s="45">
        <v>9293.9500000000007</v>
      </c>
      <c r="H52" s="16">
        <f t="shared" si="2"/>
        <v>9293.9500000000007</v>
      </c>
      <c r="I52" s="42" t="s">
        <v>528</v>
      </c>
      <c r="J52" s="42">
        <v>3717.58</v>
      </c>
    </row>
    <row r="53" spans="1:10" s="4" customFormat="1" ht="150">
      <c r="A53" s="37" t="s">
        <v>172</v>
      </c>
      <c r="B53" s="5" t="s">
        <v>185</v>
      </c>
      <c r="C53" s="13" t="s">
        <v>95</v>
      </c>
      <c r="D53" s="13" t="s">
        <v>490</v>
      </c>
      <c r="E53" s="6" t="s">
        <v>474</v>
      </c>
      <c r="F53" s="6" t="s">
        <v>186</v>
      </c>
      <c r="G53" s="45">
        <v>284691.52</v>
      </c>
      <c r="H53" s="16">
        <f t="shared" si="2"/>
        <v>284691.52</v>
      </c>
      <c r="I53" s="42" t="s">
        <v>528</v>
      </c>
      <c r="J53" s="42">
        <v>0</v>
      </c>
    </row>
    <row r="54" spans="1:10" s="4" customFormat="1" ht="150">
      <c r="A54" s="37" t="s">
        <v>96</v>
      </c>
      <c r="B54" s="5" t="s">
        <v>106</v>
      </c>
      <c r="C54" s="13" t="s">
        <v>79</v>
      </c>
      <c r="D54" s="13" t="s">
        <v>473</v>
      </c>
      <c r="E54" s="6" t="s">
        <v>105</v>
      </c>
      <c r="F54" s="6" t="s">
        <v>491</v>
      </c>
      <c r="G54" s="45">
        <v>229487.6</v>
      </c>
      <c r="H54" s="16">
        <f t="shared" si="2"/>
        <v>229487.6</v>
      </c>
      <c r="I54" s="42" t="s">
        <v>528</v>
      </c>
      <c r="J54" s="42">
        <v>91795.04</v>
      </c>
    </row>
    <row r="55" spans="1:10" s="4" customFormat="1" ht="150">
      <c r="A55" s="37" t="s">
        <v>97</v>
      </c>
      <c r="B55" s="5" t="s">
        <v>107</v>
      </c>
      <c r="C55" s="13" t="s">
        <v>79</v>
      </c>
      <c r="D55" s="13" t="s">
        <v>473</v>
      </c>
      <c r="E55" s="6" t="s">
        <v>108</v>
      </c>
      <c r="F55" s="6" t="s">
        <v>492</v>
      </c>
      <c r="G55" s="45">
        <v>46986.2</v>
      </c>
      <c r="H55" s="16">
        <f t="shared" si="2"/>
        <v>46986.2</v>
      </c>
      <c r="I55" s="42" t="s">
        <v>528</v>
      </c>
      <c r="J55" s="42">
        <v>0</v>
      </c>
    </row>
    <row r="56" spans="1:10" s="4" customFormat="1" ht="165">
      <c r="A56" s="37" t="s">
        <v>98</v>
      </c>
      <c r="B56" s="36" t="s">
        <v>109</v>
      </c>
      <c r="C56" s="36" t="s">
        <v>99</v>
      </c>
      <c r="D56" s="36" t="s">
        <v>493</v>
      </c>
      <c r="E56" s="6" t="s">
        <v>108</v>
      </c>
      <c r="F56" s="6" t="s">
        <v>494</v>
      </c>
      <c r="G56" s="45">
        <v>110057.31</v>
      </c>
      <c r="H56" s="16">
        <f t="shared" si="2"/>
        <v>110057.31</v>
      </c>
      <c r="I56" s="42" t="s">
        <v>528</v>
      </c>
      <c r="J56" s="42">
        <v>13665.21</v>
      </c>
    </row>
    <row r="57" spans="1:10" s="4" customFormat="1" ht="150">
      <c r="A57" s="37" t="s">
        <v>173</v>
      </c>
      <c r="B57" s="5" t="s">
        <v>187</v>
      </c>
      <c r="C57" s="13" t="s">
        <v>95</v>
      </c>
      <c r="D57" s="13" t="s">
        <v>490</v>
      </c>
      <c r="E57" s="6" t="s">
        <v>474</v>
      </c>
      <c r="F57" s="6" t="s">
        <v>186</v>
      </c>
      <c r="G57" s="45">
        <v>123027.16</v>
      </c>
      <c r="H57" s="16">
        <f t="shared" si="2"/>
        <v>123027.16</v>
      </c>
      <c r="I57" s="42" t="s">
        <v>528</v>
      </c>
      <c r="J57" s="42">
        <v>0</v>
      </c>
    </row>
    <row r="58" spans="1:10" s="4" customFormat="1" ht="96" customHeight="1">
      <c r="A58" s="37" t="s">
        <v>125</v>
      </c>
      <c r="B58" s="5" t="s">
        <v>153</v>
      </c>
      <c r="C58" s="13" t="s">
        <v>77</v>
      </c>
      <c r="D58" s="13" t="s">
        <v>454</v>
      </c>
      <c r="E58" s="6" t="s">
        <v>590</v>
      </c>
      <c r="F58" s="6" t="s">
        <v>495</v>
      </c>
      <c r="G58" s="45">
        <v>26110.949999999997</v>
      </c>
      <c r="H58" s="16">
        <f t="shared" si="2"/>
        <v>26110.949999999997</v>
      </c>
      <c r="I58" s="42" t="s">
        <v>528</v>
      </c>
      <c r="J58" s="42">
        <v>0</v>
      </c>
    </row>
    <row r="59" spans="1:10" s="4" customFormat="1" ht="100.5" customHeight="1">
      <c r="A59" s="37" t="s">
        <v>126</v>
      </c>
      <c r="B59" s="5" t="s">
        <v>154</v>
      </c>
      <c r="C59" s="13" t="s">
        <v>496</v>
      </c>
      <c r="D59" s="13" t="s">
        <v>497</v>
      </c>
      <c r="E59" s="50" t="s">
        <v>590</v>
      </c>
      <c r="F59" s="6" t="s">
        <v>498</v>
      </c>
      <c r="G59" s="45">
        <v>34019.519999999997</v>
      </c>
      <c r="H59" s="16">
        <f t="shared" si="2"/>
        <v>34019.519999999997</v>
      </c>
      <c r="I59" s="42" t="s">
        <v>528</v>
      </c>
      <c r="J59" s="42">
        <v>0</v>
      </c>
    </row>
    <row r="60" spans="1:10" s="4" customFormat="1" ht="135">
      <c r="A60" s="37" t="s">
        <v>127</v>
      </c>
      <c r="B60" s="5" t="s">
        <v>155</v>
      </c>
      <c r="C60" s="13" t="s">
        <v>496</v>
      </c>
      <c r="D60" s="13" t="s">
        <v>497</v>
      </c>
      <c r="E60" s="6" t="s">
        <v>590</v>
      </c>
      <c r="F60" s="6" t="s">
        <v>499</v>
      </c>
      <c r="G60" s="45">
        <v>9019.91</v>
      </c>
      <c r="H60" s="16">
        <f t="shared" si="2"/>
        <v>9019.91</v>
      </c>
      <c r="I60" s="42" t="s">
        <v>528</v>
      </c>
      <c r="J60" s="42">
        <v>0</v>
      </c>
    </row>
    <row r="61" spans="1:10" s="4" customFormat="1" ht="135">
      <c r="A61" s="37" t="s">
        <v>128</v>
      </c>
      <c r="B61" s="5" t="s">
        <v>525</v>
      </c>
      <c r="C61" s="5" t="s">
        <v>95</v>
      </c>
      <c r="D61" s="5" t="s">
        <v>490</v>
      </c>
      <c r="E61" s="36" t="s">
        <v>479</v>
      </c>
      <c r="F61" s="6" t="s">
        <v>188</v>
      </c>
      <c r="G61" s="45">
        <v>136109.59</v>
      </c>
      <c r="H61" s="16">
        <f t="shared" si="2"/>
        <v>136109.59</v>
      </c>
      <c r="I61" s="42" t="s">
        <v>528</v>
      </c>
      <c r="J61" s="42">
        <v>27221.919999999998</v>
      </c>
    </row>
    <row r="62" spans="1:10" s="4" customFormat="1" ht="135">
      <c r="A62" s="37" t="s">
        <v>129</v>
      </c>
      <c r="B62" s="5" t="s">
        <v>180</v>
      </c>
      <c r="C62" s="13" t="s">
        <v>191</v>
      </c>
      <c r="D62" s="13" t="s">
        <v>478</v>
      </c>
      <c r="E62" s="6" t="s">
        <v>479</v>
      </c>
      <c r="F62" s="6" t="s">
        <v>500</v>
      </c>
      <c r="G62" s="45">
        <v>340057.67000000004</v>
      </c>
      <c r="H62" s="16">
        <f t="shared" si="2"/>
        <v>340057.67000000004</v>
      </c>
      <c r="I62" s="42" t="s">
        <v>528</v>
      </c>
      <c r="J62" s="42">
        <v>0</v>
      </c>
    </row>
    <row r="63" spans="1:10" s="4" customFormat="1" ht="135">
      <c r="A63" s="37" t="s">
        <v>130</v>
      </c>
      <c r="B63" s="5" t="s">
        <v>178</v>
      </c>
      <c r="C63" s="13" t="s">
        <v>191</v>
      </c>
      <c r="D63" s="13" t="s">
        <v>478</v>
      </c>
      <c r="E63" s="6" t="s">
        <v>474</v>
      </c>
      <c r="F63" s="6" t="s">
        <v>501</v>
      </c>
      <c r="G63" s="45">
        <v>3150.33</v>
      </c>
      <c r="H63" s="16">
        <f t="shared" si="2"/>
        <v>3150.33</v>
      </c>
      <c r="I63" s="42" t="s">
        <v>528</v>
      </c>
      <c r="J63" s="42">
        <v>0</v>
      </c>
    </row>
    <row r="64" spans="1:10" s="4" customFormat="1" ht="135">
      <c r="A64" s="37" t="s">
        <v>131</v>
      </c>
      <c r="B64" s="5" t="s">
        <v>179</v>
      </c>
      <c r="C64" s="13" t="s">
        <v>191</v>
      </c>
      <c r="D64" s="13" t="s">
        <v>478</v>
      </c>
      <c r="E64" s="6" t="s">
        <v>474</v>
      </c>
      <c r="F64" s="6" t="s">
        <v>501</v>
      </c>
      <c r="G64" s="45">
        <v>453132.69999999995</v>
      </c>
      <c r="H64" s="16">
        <f t="shared" si="2"/>
        <v>453132.69999999995</v>
      </c>
      <c r="I64" s="42" t="s">
        <v>528</v>
      </c>
      <c r="J64" s="42">
        <v>0</v>
      </c>
    </row>
    <row r="65" spans="1:10" s="4" customFormat="1" ht="126" customHeight="1">
      <c r="A65" s="37" t="s">
        <v>132</v>
      </c>
      <c r="B65" s="36" t="s">
        <v>135</v>
      </c>
      <c r="C65" s="36" t="s">
        <v>502</v>
      </c>
      <c r="D65" s="36" t="s">
        <v>503</v>
      </c>
      <c r="E65" s="6" t="s">
        <v>134</v>
      </c>
      <c r="F65" s="6" t="s">
        <v>504</v>
      </c>
      <c r="G65" s="45">
        <v>1434.35</v>
      </c>
      <c r="H65" s="16">
        <f t="shared" si="2"/>
        <v>1434.35</v>
      </c>
      <c r="I65" s="42" t="s">
        <v>528</v>
      </c>
      <c r="J65" s="42">
        <v>0</v>
      </c>
    </row>
    <row r="66" spans="1:10" s="4" customFormat="1" ht="135">
      <c r="A66" s="37" t="s">
        <v>133</v>
      </c>
      <c r="B66" s="36" t="s">
        <v>136</v>
      </c>
      <c r="C66" s="36" t="s">
        <v>79</v>
      </c>
      <c r="D66" s="36" t="s">
        <v>473</v>
      </c>
      <c r="E66" s="6" t="s">
        <v>505</v>
      </c>
      <c r="F66" s="6" t="s">
        <v>506</v>
      </c>
      <c r="G66" s="45">
        <v>38548.800000000003</v>
      </c>
      <c r="H66" s="16">
        <f t="shared" si="2"/>
        <v>38548.800000000003</v>
      </c>
      <c r="I66" s="42" t="s">
        <v>528</v>
      </c>
      <c r="J66" s="42">
        <v>15419.52</v>
      </c>
    </row>
    <row r="67" spans="1:10" s="4" customFormat="1" ht="105">
      <c r="A67" s="37" t="s">
        <v>143</v>
      </c>
      <c r="B67" s="5" t="s">
        <v>146</v>
      </c>
      <c r="C67" s="13" t="s">
        <v>77</v>
      </c>
      <c r="D67" s="13" t="s">
        <v>454</v>
      </c>
      <c r="E67" s="14" t="s">
        <v>507</v>
      </c>
      <c r="F67" s="6" t="s">
        <v>508</v>
      </c>
      <c r="G67" s="45">
        <v>13530.47</v>
      </c>
      <c r="H67" s="16">
        <f t="shared" si="2"/>
        <v>13530.47</v>
      </c>
      <c r="I67" s="42" t="s">
        <v>528</v>
      </c>
      <c r="J67" s="42">
        <v>0</v>
      </c>
    </row>
    <row r="68" spans="1:10" s="4" customFormat="1" ht="135">
      <c r="A68" s="37" t="s">
        <v>144</v>
      </c>
      <c r="B68" s="36" t="s">
        <v>168</v>
      </c>
      <c r="C68" s="36" t="s">
        <v>80</v>
      </c>
      <c r="D68" s="36" t="s">
        <v>488</v>
      </c>
      <c r="E68" s="6" t="s">
        <v>509</v>
      </c>
      <c r="F68" s="6" t="s">
        <v>510</v>
      </c>
      <c r="G68" s="45">
        <v>142708.45000000001</v>
      </c>
      <c r="H68" s="16">
        <f t="shared" si="2"/>
        <v>142708.45000000001</v>
      </c>
      <c r="I68" s="42" t="s">
        <v>528</v>
      </c>
      <c r="J68" s="42">
        <v>0</v>
      </c>
    </row>
    <row r="69" spans="1:10" s="4" customFormat="1" ht="135">
      <c r="A69" s="37" t="s">
        <v>150</v>
      </c>
      <c r="B69" s="36" t="s">
        <v>169</v>
      </c>
      <c r="C69" s="36" t="s">
        <v>80</v>
      </c>
      <c r="D69" s="36" t="s">
        <v>488</v>
      </c>
      <c r="E69" s="6" t="s">
        <v>509</v>
      </c>
      <c r="F69" s="6" t="s">
        <v>511</v>
      </c>
      <c r="G69" s="45">
        <v>146878.20000000001</v>
      </c>
      <c r="H69" s="16">
        <f t="shared" si="2"/>
        <v>146878.20000000001</v>
      </c>
      <c r="I69" s="42" t="s">
        <v>528</v>
      </c>
      <c r="J69" s="42">
        <v>0</v>
      </c>
    </row>
    <row r="70" spans="1:10" s="4" customFormat="1" ht="135">
      <c r="A70" s="37" t="s">
        <v>145</v>
      </c>
      <c r="B70" s="36" t="s">
        <v>147</v>
      </c>
      <c r="C70" s="36" t="s">
        <v>80</v>
      </c>
      <c r="D70" s="36" t="s">
        <v>488</v>
      </c>
      <c r="E70" s="6" t="s">
        <v>512</v>
      </c>
      <c r="F70" s="6" t="s">
        <v>513</v>
      </c>
      <c r="G70" s="45">
        <v>584.99</v>
      </c>
      <c r="H70" s="16">
        <f t="shared" si="2"/>
        <v>584.99</v>
      </c>
      <c r="I70" s="42" t="s">
        <v>528</v>
      </c>
      <c r="J70" s="42">
        <v>0</v>
      </c>
    </row>
    <row r="71" spans="1:10" s="4" customFormat="1" ht="150">
      <c r="A71" s="37" t="s">
        <v>141</v>
      </c>
      <c r="B71" s="36" t="s">
        <v>148</v>
      </c>
      <c r="C71" s="13" t="s">
        <v>514</v>
      </c>
      <c r="D71" s="13" t="s">
        <v>454</v>
      </c>
      <c r="E71" s="6" t="s">
        <v>591</v>
      </c>
      <c r="F71" s="6" t="s">
        <v>516</v>
      </c>
      <c r="G71" s="45">
        <v>55426.39</v>
      </c>
      <c r="H71" s="16">
        <f t="shared" si="2"/>
        <v>55426.39</v>
      </c>
      <c r="I71" s="42" t="s">
        <v>528</v>
      </c>
      <c r="J71" s="42">
        <v>0</v>
      </c>
    </row>
    <row r="72" spans="1:10" s="4" customFormat="1" ht="135">
      <c r="A72" s="37" t="s">
        <v>151</v>
      </c>
      <c r="B72" s="5" t="s">
        <v>170</v>
      </c>
      <c r="C72" s="13" t="s">
        <v>79</v>
      </c>
      <c r="D72" s="13" t="s">
        <v>473</v>
      </c>
      <c r="E72" s="6" t="s">
        <v>505</v>
      </c>
      <c r="F72" s="6" t="s">
        <v>517</v>
      </c>
      <c r="G72" s="45">
        <v>10931</v>
      </c>
      <c r="H72" s="16">
        <f t="shared" si="2"/>
        <v>10931</v>
      </c>
      <c r="I72" s="42" t="s">
        <v>528</v>
      </c>
      <c r="J72" s="42">
        <v>0</v>
      </c>
    </row>
    <row r="73" spans="1:10" s="4" customFormat="1" ht="165">
      <c r="A73" s="37" t="s">
        <v>152</v>
      </c>
      <c r="B73" s="36" t="s">
        <v>171</v>
      </c>
      <c r="C73" s="36" t="s">
        <v>99</v>
      </c>
      <c r="D73" s="36" t="s">
        <v>493</v>
      </c>
      <c r="E73" s="6" t="s">
        <v>518</v>
      </c>
      <c r="F73" s="6" t="s">
        <v>519</v>
      </c>
      <c r="G73" s="45">
        <v>142239.71</v>
      </c>
      <c r="H73" s="16">
        <f t="shared" si="2"/>
        <v>142239.71</v>
      </c>
      <c r="I73" s="42" t="s">
        <v>528</v>
      </c>
      <c r="J73" s="42">
        <v>0</v>
      </c>
    </row>
    <row r="74" spans="1:10" s="4" customFormat="1">
      <c r="A74" s="37"/>
      <c r="B74" s="36"/>
      <c r="C74" s="36"/>
      <c r="D74" s="36"/>
      <c r="E74" s="6"/>
      <c r="F74" s="6"/>
      <c r="G74" s="45">
        <f>SUM(G3:G73)</f>
        <v>8182246.8800000008</v>
      </c>
      <c r="H74" s="16"/>
      <c r="I74" s="42"/>
      <c r="J74" s="42">
        <f>SUM(J3:J73)</f>
        <v>3074584.8200000003</v>
      </c>
    </row>
    <row r="75" spans="1:10" s="4" customFormat="1">
      <c r="A75" s="53"/>
      <c r="E75" s="54"/>
      <c r="F75" s="54"/>
      <c r="G75" s="55"/>
      <c r="H75" s="55"/>
      <c r="I75" s="43"/>
      <c r="J75" s="43"/>
    </row>
    <row r="76" spans="1:10" s="4" customFormat="1">
      <c r="A76" s="53"/>
      <c r="E76" s="54"/>
      <c r="F76" s="54"/>
      <c r="G76" s="55"/>
      <c r="H76" s="55"/>
      <c r="I76" s="43"/>
      <c r="J76" s="43"/>
    </row>
    <row r="77" spans="1:10" s="4" customFormat="1">
      <c r="A77" s="53"/>
      <c r="E77" s="54"/>
      <c r="F77" s="54"/>
      <c r="G77" s="55"/>
      <c r="H77" s="55"/>
      <c r="I77" s="43"/>
      <c r="J77" s="43"/>
    </row>
    <row r="78" spans="1:10" s="4" customFormat="1">
      <c r="A78" s="53"/>
      <c r="E78" s="54"/>
      <c r="F78" s="54"/>
      <c r="G78" s="55"/>
      <c r="H78" s="55"/>
      <c r="I78" s="43"/>
      <c r="J78" s="43"/>
    </row>
    <row r="79" spans="1:10" s="4" customFormat="1">
      <c r="A79" s="53"/>
      <c r="E79" s="54"/>
      <c r="F79" s="54"/>
      <c r="G79" s="55"/>
      <c r="H79" s="55"/>
      <c r="I79" s="43"/>
      <c r="J79" s="43"/>
    </row>
    <row r="80" spans="1:10" s="4" customFormat="1">
      <c r="A80" s="53"/>
      <c r="E80" s="54"/>
      <c r="F80" s="54"/>
      <c r="G80" s="55"/>
      <c r="H80" s="55"/>
      <c r="I80" s="43"/>
      <c r="J80" s="43"/>
    </row>
    <row r="81" spans="1:10" s="4" customFormat="1">
      <c r="A81" s="53"/>
      <c r="E81" s="54"/>
      <c r="F81" s="54"/>
      <c r="G81" s="55"/>
      <c r="H81" s="55"/>
      <c r="I81" s="43"/>
      <c r="J81" s="43"/>
    </row>
    <row r="82" spans="1:10" s="4" customFormat="1">
      <c r="A82" s="53"/>
      <c r="E82" s="54"/>
      <c r="F82" s="54"/>
      <c r="G82" s="55"/>
      <c r="H82" s="55"/>
      <c r="I82" s="43"/>
      <c r="J82" s="43"/>
    </row>
    <row r="83" spans="1:10" s="4" customFormat="1">
      <c r="A83" s="53"/>
      <c r="E83" s="54"/>
      <c r="F83" s="54"/>
      <c r="G83" s="55"/>
      <c r="H83" s="55"/>
      <c r="I83" s="43"/>
      <c r="J83" s="43"/>
    </row>
    <row r="84" spans="1:10" s="4" customFormat="1">
      <c r="A84" s="53"/>
      <c r="E84" s="54"/>
      <c r="F84" s="54"/>
      <c r="G84" s="55"/>
      <c r="H84" s="55"/>
      <c r="I84" s="43"/>
      <c r="J84" s="43"/>
    </row>
    <row r="85" spans="1:10" s="4" customFormat="1">
      <c r="A85" s="53"/>
      <c r="E85" s="54"/>
      <c r="F85" s="54"/>
      <c r="G85" s="55"/>
      <c r="H85" s="55"/>
      <c r="I85" s="43"/>
      <c r="J85" s="43"/>
    </row>
    <row r="86" spans="1:10" s="4" customFormat="1">
      <c r="A86" s="53"/>
      <c r="E86" s="54"/>
      <c r="F86" s="54"/>
      <c r="G86" s="55"/>
      <c r="H86" s="55"/>
      <c r="I86" s="43"/>
      <c r="J86" s="43"/>
    </row>
    <row r="87" spans="1:10" s="4" customFormat="1">
      <c r="A87" s="53"/>
      <c r="E87" s="54"/>
      <c r="F87" s="54"/>
      <c r="G87" s="55"/>
      <c r="H87" s="55"/>
      <c r="I87" s="43"/>
      <c r="J87" s="43"/>
    </row>
    <row r="88" spans="1:10" s="4" customFormat="1">
      <c r="A88" s="53"/>
      <c r="E88" s="54"/>
      <c r="F88" s="54"/>
      <c r="G88" s="55"/>
      <c r="H88" s="55"/>
      <c r="I88" s="43"/>
      <c r="J88" s="43"/>
    </row>
    <row r="89" spans="1:10" s="4" customFormat="1">
      <c r="A89" s="53"/>
      <c r="E89" s="54"/>
      <c r="F89" s="54"/>
      <c r="G89" s="55"/>
      <c r="H89" s="55"/>
      <c r="I89" s="43"/>
      <c r="J89" s="43"/>
    </row>
    <row r="90" spans="1:10" s="4" customFormat="1">
      <c r="A90" s="53"/>
      <c r="E90" s="54"/>
      <c r="F90" s="54"/>
      <c r="G90" s="55"/>
      <c r="H90" s="55"/>
      <c r="I90" s="43"/>
      <c r="J90" s="43"/>
    </row>
    <row r="91" spans="1:10" s="4" customFormat="1">
      <c r="A91" s="53"/>
      <c r="E91" s="54"/>
      <c r="F91" s="54"/>
      <c r="G91" s="55"/>
      <c r="H91" s="55"/>
      <c r="I91" s="43"/>
      <c r="J91" s="43"/>
    </row>
    <row r="92" spans="1:10" s="4" customFormat="1">
      <c r="A92" s="53"/>
      <c r="E92" s="54"/>
      <c r="F92" s="54"/>
      <c r="G92" s="55"/>
      <c r="H92" s="55"/>
      <c r="I92" s="43"/>
      <c r="J92" s="43"/>
    </row>
    <row r="93" spans="1:10" s="4" customFormat="1">
      <c r="A93" s="53"/>
      <c r="E93" s="54"/>
      <c r="F93" s="54"/>
      <c r="G93" s="55"/>
      <c r="H93" s="55"/>
      <c r="I93" s="43"/>
      <c r="J93" s="43"/>
    </row>
    <row r="94" spans="1:10" s="4" customFormat="1">
      <c r="A94" s="53"/>
      <c r="E94" s="54"/>
      <c r="F94" s="54"/>
      <c r="G94" s="55"/>
      <c r="H94" s="55"/>
      <c r="I94" s="43"/>
      <c r="J94" s="43"/>
    </row>
    <row r="95" spans="1:10" s="4" customFormat="1">
      <c r="A95" s="53"/>
      <c r="E95" s="54"/>
      <c r="F95" s="54"/>
      <c r="G95" s="55"/>
      <c r="H95" s="55"/>
      <c r="I95" s="43"/>
      <c r="J95" s="43"/>
    </row>
    <row r="96" spans="1:10" s="4" customFormat="1">
      <c r="A96" s="53"/>
      <c r="E96" s="54"/>
      <c r="F96" s="54"/>
      <c r="G96" s="55"/>
      <c r="H96" s="55"/>
      <c r="I96" s="43"/>
      <c r="J96" s="43"/>
    </row>
    <row r="97" spans="1:10" s="4" customFormat="1">
      <c r="A97" s="53"/>
      <c r="E97" s="54"/>
      <c r="F97" s="54"/>
      <c r="G97" s="55"/>
      <c r="H97" s="55"/>
      <c r="I97" s="43"/>
      <c r="J97" s="43"/>
    </row>
    <row r="98" spans="1:10" s="4" customFormat="1">
      <c r="A98" s="53"/>
      <c r="E98" s="54"/>
      <c r="F98" s="54"/>
      <c r="G98" s="55"/>
      <c r="H98" s="55"/>
      <c r="I98" s="43"/>
      <c r="J98" s="43"/>
    </row>
    <row r="99" spans="1:10" s="4" customFormat="1">
      <c r="A99" s="53"/>
      <c r="E99" s="54"/>
      <c r="F99" s="54"/>
      <c r="G99" s="55"/>
      <c r="H99" s="55"/>
      <c r="I99" s="43"/>
      <c r="J99" s="43"/>
    </row>
    <row r="100" spans="1:10" s="4" customFormat="1">
      <c r="A100" s="53"/>
      <c r="E100" s="54"/>
      <c r="F100" s="54"/>
      <c r="G100" s="55"/>
      <c r="H100" s="55"/>
      <c r="I100" s="43"/>
      <c r="J100" s="43"/>
    </row>
    <row r="101" spans="1:10" s="4" customFormat="1">
      <c r="A101" s="53"/>
      <c r="E101" s="54"/>
      <c r="F101" s="54"/>
      <c r="G101" s="55"/>
      <c r="H101" s="55"/>
      <c r="I101" s="43"/>
      <c r="J101" s="43"/>
    </row>
    <row r="102" spans="1:10" s="4" customFormat="1">
      <c r="A102" s="53"/>
      <c r="E102" s="54"/>
      <c r="F102" s="54"/>
      <c r="G102" s="55"/>
      <c r="H102" s="55"/>
      <c r="I102" s="43"/>
      <c r="J102" s="43"/>
    </row>
    <row r="103" spans="1:10" s="4" customFormat="1">
      <c r="A103" s="53"/>
      <c r="E103" s="54"/>
      <c r="F103" s="54"/>
      <c r="G103" s="55"/>
      <c r="H103" s="55"/>
      <c r="I103" s="43"/>
      <c r="J103" s="43"/>
    </row>
    <row r="104" spans="1:10" s="4" customFormat="1">
      <c r="A104" s="53"/>
      <c r="E104" s="54"/>
      <c r="F104" s="54"/>
      <c r="G104" s="55"/>
      <c r="H104" s="55"/>
      <c r="I104" s="43"/>
      <c r="J104" s="43"/>
    </row>
    <row r="105" spans="1:10" s="4" customFormat="1">
      <c r="A105" s="53"/>
      <c r="E105" s="54"/>
      <c r="F105" s="54"/>
      <c r="G105" s="55"/>
      <c r="H105" s="55"/>
      <c r="I105" s="43"/>
      <c r="J105" s="43"/>
    </row>
    <row r="106" spans="1:10" s="4" customFormat="1">
      <c r="A106" s="53"/>
      <c r="E106" s="54"/>
      <c r="F106" s="54"/>
      <c r="G106" s="55"/>
      <c r="H106" s="55"/>
      <c r="I106" s="43"/>
      <c r="J106" s="43"/>
    </row>
    <row r="107" spans="1:10" s="4" customFormat="1">
      <c r="A107" s="53"/>
      <c r="E107" s="54"/>
      <c r="F107" s="54"/>
      <c r="G107" s="55"/>
      <c r="H107" s="55"/>
      <c r="I107" s="43"/>
      <c r="J107" s="43"/>
    </row>
    <row r="108" spans="1:10" s="4" customFormat="1">
      <c r="A108" s="53"/>
      <c r="E108" s="54"/>
      <c r="F108" s="54"/>
      <c r="G108" s="55"/>
      <c r="H108" s="55"/>
      <c r="I108" s="43"/>
      <c r="J108" s="43"/>
    </row>
    <row r="109" spans="1:10" s="4" customFormat="1">
      <c r="A109" s="53"/>
      <c r="E109" s="54"/>
      <c r="F109" s="54"/>
      <c r="G109" s="55"/>
      <c r="H109" s="55"/>
      <c r="I109" s="43"/>
      <c r="J109" s="43"/>
    </row>
    <row r="110" spans="1:10" s="4" customFormat="1">
      <c r="A110" s="53"/>
      <c r="E110" s="54"/>
      <c r="F110" s="54"/>
      <c r="G110" s="55"/>
      <c r="H110" s="55"/>
      <c r="I110" s="43"/>
      <c r="J110" s="43"/>
    </row>
    <row r="111" spans="1:10" s="4" customFormat="1">
      <c r="A111" s="53"/>
      <c r="E111" s="54"/>
      <c r="F111" s="54"/>
      <c r="G111" s="55"/>
      <c r="H111" s="55"/>
      <c r="I111" s="43"/>
      <c r="J111" s="43"/>
    </row>
    <row r="112" spans="1:10" s="4" customFormat="1">
      <c r="A112" s="53"/>
      <c r="E112" s="54"/>
      <c r="F112" s="54"/>
      <c r="G112" s="55"/>
      <c r="H112" s="55"/>
      <c r="I112" s="43"/>
      <c r="J112" s="43"/>
    </row>
    <row r="113" spans="1:10" s="4" customFormat="1">
      <c r="A113" s="53"/>
      <c r="E113" s="54"/>
      <c r="F113" s="54"/>
      <c r="G113" s="55"/>
      <c r="H113" s="55"/>
      <c r="I113" s="43"/>
      <c r="J113" s="43"/>
    </row>
    <row r="114" spans="1:10" s="4" customFormat="1">
      <c r="A114" s="53"/>
      <c r="E114" s="54"/>
      <c r="F114" s="54"/>
      <c r="G114" s="55"/>
      <c r="H114" s="55"/>
      <c r="I114" s="43"/>
      <c r="J114" s="43"/>
    </row>
    <row r="115" spans="1:10" s="4" customFormat="1">
      <c r="A115" s="53"/>
      <c r="E115" s="54"/>
      <c r="F115" s="54"/>
      <c r="G115" s="55"/>
      <c r="H115" s="55"/>
      <c r="I115" s="43"/>
      <c r="J115" s="43"/>
    </row>
    <row r="116" spans="1:10" s="4" customFormat="1">
      <c r="A116" s="53"/>
      <c r="E116" s="54"/>
      <c r="F116" s="54"/>
      <c r="G116" s="55"/>
      <c r="H116" s="55"/>
      <c r="I116" s="43"/>
      <c r="J116" s="43"/>
    </row>
    <row r="117" spans="1:10" s="4" customFormat="1">
      <c r="A117" s="53"/>
      <c r="E117" s="54"/>
      <c r="F117" s="54"/>
      <c r="G117" s="55"/>
      <c r="H117" s="55"/>
      <c r="I117" s="43"/>
      <c r="J117" s="43"/>
    </row>
    <row r="118" spans="1:10" s="4" customFormat="1">
      <c r="A118" s="53"/>
      <c r="E118" s="54"/>
      <c r="F118" s="54"/>
      <c r="G118" s="55"/>
      <c r="H118" s="55"/>
      <c r="I118" s="43"/>
      <c r="J118" s="43"/>
    </row>
    <row r="119" spans="1:10" s="4" customFormat="1">
      <c r="A119" s="53"/>
      <c r="E119" s="54"/>
      <c r="F119" s="54"/>
      <c r="G119" s="55"/>
      <c r="H119" s="55"/>
      <c r="I119" s="43"/>
      <c r="J119" s="43"/>
    </row>
    <row r="120" spans="1:10" s="4" customFormat="1">
      <c r="A120" s="53"/>
      <c r="E120" s="54"/>
      <c r="F120" s="54"/>
      <c r="G120" s="55"/>
      <c r="H120" s="55"/>
      <c r="I120" s="43"/>
      <c r="J120" s="43"/>
    </row>
    <row r="121" spans="1:10" s="4" customFormat="1">
      <c r="A121" s="53"/>
      <c r="E121" s="54"/>
      <c r="F121" s="54"/>
      <c r="G121" s="55"/>
      <c r="H121" s="55"/>
      <c r="I121" s="43"/>
      <c r="J121" s="43"/>
    </row>
    <row r="122" spans="1:10" s="4" customFormat="1">
      <c r="A122" s="53"/>
      <c r="E122" s="54"/>
      <c r="F122" s="54"/>
      <c r="G122" s="55"/>
      <c r="H122" s="55"/>
      <c r="I122" s="43"/>
      <c r="J122" s="43"/>
    </row>
    <row r="123" spans="1:10" s="4" customFormat="1">
      <c r="A123" s="53"/>
      <c r="E123" s="54"/>
      <c r="F123" s="54"/>
      <c r="G123" s="55"/>
      <c r="H123" s="55"/>
      <c r="I123" s="43"/>
      <c r="J123" s="43"/>
    </row>
    <row r="124" spans="1:10" s="4" customFormat="1">
      <c r="A124" s="53"/>
      <c r="E124" s="54"/>
      <c r="F124" s="54"/>
      <c r="G124" s="55"/>
      <c r="H124" s="55"/>
      <c r="I124" s="43"/>
      <c r="J124" s="43"/>
    </row>
    <row r="125" spans="1:10" s="4" customFormat="1">
      <c r="A125" s="53"/>
      <c r="E125" s="54"/>
      <c r="F125" s="54"/>
      <c r="G125" s="55"/>
      <c r="H125" s="55"/>
      <c r="I125" s="43"/>
      <c r="J125" s="43"/>
    </row>
    <row r="126" spans="1:10" s="4" customFormat="1">
      <c r="A126" s="53"/>
      <c r="E126" s="54"/>
      <c r="F126" s="54"/>
      <c r="G126" s="55"/>
      <c r="H126" s="55"/>
      <c r="I126" s="43"/>
      <c r="J126" s="43"/>
    </row>
    <row r="127" spans="1:10" s="4" customFormat="1">
      <c r="A127" s="53"/>
      <c r="E127" s="54"/>
      <c r="F127" s="54"/>
      <c r="G127" s="55"/>
      <c r="H127" s="55"/>
      <c r="I127" s="43"/>
      <c r="J127" s="43"/>
    </row>
  </sheetData>
  <autoFilter ref="E1:E1290"/>
  <mergeCells count="19">
    <mergeCell ref="F1:F2"/>
    <mergeCell ref="G1:H1"/>
    <mergeCell ref="J21:J22"/>
    <mergeCell ref="I1:I2"/>
    <mergeCell ref="J1:J2"/>
    <mergeCell ref="A1:A2"/>
    <mergeCell ref="B1:B2"/>
    <mergeCell ref="E1:E2"/>
    <mergeCell ref="C1:C2"/>
    <mergeCell ref="D1:D2"/>
    <mergeCell ref="A21:A22"/>
    <mergeCell ref="B21:B22"/>
    <mergeCell ref="C21:C22"/>
    <mergeCell ref="D21:D22"/>
    <mergeCell ref="F21:F22"/>
    <mergeCell ref="H35:H36"/>
    <mergeCell ref="H38:H39"/>
    <mergeCell ref="G35:G36"/>
    <mergeCell ref="G38:G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G3" sqref="G3"/>
    </sheetView>
  </sheetViews>
  <sheetFormatPr defaultRowHeight="15"/>
  <cols>
    <col min="1" max="1" width="3" style="10" bestFit="1" customWidth="1"/>
    <col min="2" max="2" width="13" style="3" customWidth="1"/>
    <col min="3" max="3" width="54.85546875" style="10" customWidth="1"/>
    <col min="4" max="4" width="16.140625" style="10" customWidth="1"/>
    <col min="5" max="5" width="15.85546875" style="10" customWidth="1"/>
    <col min="6" max="7" width="9" style="7" customWidth="1"/>
    <col min="8" max="9" width="16.7109375" style="2" customWidth="1"/>
    <col min="10" max="10" width="33.7109375" style="28" customWidth="1"/>
    <col min="11" max="11" width="36.28515625" style="28" customWidth="1"/>
  </cols>
  <sheetData>
    <row r="1" spans="1:11" ht="60">
      <c r="A1" s="76" t="s">
        <v>0</v>
      </c>
      <c r="B1" s="59" t="s">
        <v>3</v>
      </c>
      <c r="C1" s="60" t="s">
        <v>1</v>
      </c>
      <c r="D1" s="74" t="s">
        <v>181</v>
      </c>
      <c r="E1" s="74" t="s">
        <v>182</v>
      </c>
      <c r="F1" s="58" t="s">
        <v>183</v>
      </c>
      <c r="G1" s="77" t="s">
        <v>184</v>
      </c>
      <c r="H1" s="57" t="s">
        <v>520</v>
      </c>
      <c r="I1" s="57"/>
      <c r="J1" s="21" t="s">
        <v>526</v>
      </c>
      <c r="K1" s="21" t="s">
        <v>527</v>
      </c>
    </row>
    <row r="2" spans="1:11" ht="45">
      <c r="A2" s="76"/>
      <c r="B2" s="59"/>
      <c r="C2" s="60"/>
      <c r="D2" s="75"/>
      <c r="E2" s="75"/>
      <c r="F2" s="58"/>
      <c r="G2" s="78"/>
      <c r="H2" s="24" t="s">
        <v>571</v>
      </c>
      <c r="I2" s="24" t="s">
        <v>572</v>
      </c>
      <c r="J2" s="21"/>
      <c r="K2" s="21"/>
    </row>
    <row r="3" spans="1:11" ht="110.25">
      <c r="A3" s="10">
        <v>1</v>
      </c>
      <c r="B3" s="20" t="s">
        <v>29</v>
      </c>
      <c r="C3" s="21" t="s">
        <v>370</v>
      </c>
      <c r="D3" s="21" t="s">
        <v>371</v>
      </c>
      <c r="E3" s="21" t="s">
        <v>401</v>
      </c>
      <c r="F3" s="19" t="s">
        <v>372</v>
      </c>
      <c r="G3" s="19"/>
      <c r="H3" s="79">
        <v>1104920.57</v>
      </c>
      <c r="I3" s="79">
        <v>531030.77</v>
      </c>
      <c r="J3" s="74" t="s">
        <v>550</v>
      </c>
      <c r="K3" s="74">
        <v>0</v>
      </c>
    </row>
    <row r="4" spans="1:11" ht="105">
      <c r="A4" s="10">
        <v>4</v>
      </c>
      <c r="B4" s="20" t="s">
        <v>15</v>
      </c>
      <c r="C4" s="21" t="s">
        <v>16</v>
      </c>
      <c r="D4" s="21" t="s">
        <v>371</v>
      </c>
      <c r="E4" s="21" t="s">
        <v>401</v>
      </c>
      <c r="F4" s="19" t="s">
        <v>375</v>
      </c>
      <c r="G4" s="19" t="s">
        <v>376</v>
      </c>
      <c r="H4" s="80"/>
      <c r="I4" s="80"/>
      <c r="J4" s="75"/>
      <c r="K4" s="75"/>
    </row>
    <row r="5" spans="1:11" ht="120">
      <c r="A5" s="10">
        <v>3</v>
      </c>
      <c r="B5" s="20" t="s">
        <v>21</v>
      </c>
      <c r="C5" s="21" t="s">
        <v>22</v>
      </c>
      <c r="D5" s="21" t="s">
        <v>373</v>
      </c>
      <c r="E5" s="21" t="s">
        <v>402</v>
      </c>
      <c r="F5" s="19" t="s">
        <v>573</v>
      </c>
      <c r="G5" s="19" t="s">
        <v>374</v>
      </c>
      <c r="H5" s="15">
        <v>2193329</v>
      </c>
      <c r="I5" s="15">
        <f>H5</f>
        <v>2193329</v>
      </c>
      <c r="J5" s="21" t="s">
        <v>551</v>
      </c>
      <c r="K5" s="21">
        <v>0</v>
      </c>
    </row>
    <row r="6" spans="1:11" ht="120">
      <c r="A6" s="18">
        <v>5</v>
      </c>
      <c r="B6" s="26" t="s">
        <v>30</v>
      </c>
      <c r="C6" s="17" t="s">
        <v>31</v>
      </c>
      <c r="D6" s="17" t="s">
        <v>371</v>
      </c>
      <c r="E6" s="17" t="s">
        <v>401</v>
      </c>
      <c r="F6" s="27" t="s">
        <v>375</v>
      </c>
      <c r="G6" s="27" t="s">
        <v>377</v>
      </c>
      <c r="H6" s="25">
        <v>1427758.34</v>
      </c>
      <c r="I6" s="25">
        <v>560251.75</v>
      </c>
      <c r="J6" s="17" t="s">
        <v>552</v>
      </c>
      <c r="K6" s="17">
        <v>0</v>
      </c>
    </row>
    <row r="7" spans="1:11" ht="81" customHeight="1">
      <c r="A7" s="18"/>
      <c r="B7" s="70" t="s">
        <v>27</v>
      </c>
      <c r="C7" s="68" t="s">
        <v>28</v>
      </c>
      <c r="D7" s="68" t="s">
        <v>378</v>
      </c>
      <c r="E7" s="68" t="s">
        <v>403</v>
      </c>
      <c r="F7" s="72" t="s">
        <v>379</v>
      </c>
      <c r="G7" s="72" t="s">
        <v>380</v>
      </c>
      <c r="H7" s="66">
        <v>195470.62</v>
      </c>
      <c r="I7" s="66">
        <v>126061.16</v>
      </c>
      <c r="J7" s="68" t="s">
        <v>553</v>
      </c>
      <c r="K7" s="68">
        <v>0</v>
      </c>
    </row>
    <row r="8" spans="1:11" ht="84" customHeight="1">
      <c r="A8" s="18">
        <v>6</v>
      </c>
      <c r="B8" s="71"/>
      <c r="C8" s="69"/>
      <c r="D8" s="69"/>
      <c r="E8" s="69"/>
      <c r="F8" s="73"/>
      <c r="G8" s="73"/>
      <c r="H8" s="67"/>
      <c r="I8" s="67"/>
      <c r="J8" s="69"/>
      <c r="K8" s="69"/>
    </row>
    <row r="9" spans="1:11" ht="120">
      <c r="A9" s="4">
        <v>7</v>
      </c>
      <c r="B9" s="23" t="s">
        <v>32</v>
      </c>
      <c r="C9" s="22" t="s">
        <v>33</v>
      </c>
      <c r="D9" s="22" t="s">
        <v>371</v>
      </c>
      <c r="E9" s="22" t="s">
        <v>401</v>
      </c>
      <c r="F9" s="6" t="s">
        <v>381</v>
      </c>
      <c r="G9" s="6" t="s">
        <v>382</v>
      </c>
      <c r="H9" s="16">
        <v>63512.210000000006</v>
      </c>
      <c r="I9" s="16">
        <v>26197.8</v>
      </c>
      <c r="J9" s="22" t="s">
        <v>554</v>
      </c>
      <c r="K9" s="22">
        <v>0</v>
      </c>
    </row>
    <row r="10" spans="1:11" ht="90">
      <c r="A10" s="10">
        <v>8</v>
      </c>
      <c r="B10" s="20" t="s">
        <v>34</v>
      </c>
      <c r="C10" s="11" t="s">
        <v>35</v>
      </c>
      <c r="D10" s="8" t="s">
        <v>383</v>
      </c>
      <c r="E10" s="8" t="s">
        <v>404</v>
      </c>
      <c r="F10" s="19" t="s">
        <v>384</v>
      </c>
      <c r="G10" s="12" t="s">
        <v>385</v>
      </c>
      <c r="H10" s="15">
        <v>49428.23</v>
      </c>
      <c r="I10" s="15">
        <v>43795.37</v>
      </c>
      <c r="J10" s="21" t="s">
        <v>555</v>
      </c>
      <c r="K10" s="21">
        <v>0</v>
      </c>
    </row>
    <row r="11" spans="1:11" s="56" customFormat="1" ht="150">
      <c r="A11" s="4">
        <v>9</v>
      </c>
      <c r="B11" s="37" t="s">
        <v>36</v>
      </c>
      <c r="C11" s="36" t="s">
        <v>37</v>
      </c>
      <c r="D11" s="36" t="s">
        <v>386</v>
      </c>
      <c r="E11" s="36" t="s">
        <v>405</v>
      </c>
      <c r="F11" s="6" t="s">
        <v>387</v>
      </c>
      <c r="G11" s="6" t="s">
        <v>388</v>
      </c>
      <c r="H11" s="16">
        <v>430801.67</v>
      </c>
      <c r="I11" s="16">
        <f>H11</f>
        <v>430801.67</v>
      </c>
      <c r="J11" s="36" t="s">
        <v>556</v>
      </c>
      <c r="K11" s="36">
        <v>0</v>
      </c>
    </row>
    <row r="12" spans="1:11" ht="85.5">
      <c r="A12" s="10">
        <v>10</v>
      </c>
      <c r="B12" s="20" t="s">
        <v>38</v>
      </c>
      <c r="C12" s="11" t="s">
        <v>39</v>
      </c>
      <c r="D12" s="8" t="s">
        <v>389</v>
      </c>
      <c r="E12" s="11"/>
      <c r="F12" s="19"/>
      <c r="G12" s="12" t="s">
        <v>390</v>
      </c>
      <c r="H12" s="15">
        <v>870.72</v>
      </c>
      <c r="I12" s="15">
        <v>870.72</v>
      </c>
      <c r="J12" s="21" t="s">
        <v>528</v>
      </c>
      <c r="K12" s="21"/>
    </row>
    <row r="13" spans="1:11" ht="120">
      <c r="A13" s="10">
        <v>11</v>
      </c>
      <c r="B13" s="20" t="s">
        <v>9</v>
      </c>
      <c r="C13" s="21" t="s">
        <v>10</v>
      </c>
      <c r="D13" s="21" t="s">
        <v>371</v>
      </c>
      <c r="E13" s="21" t="s">
        <v>401</v>
      </c>
      <c r="F13" s="19" t="s">
        <v>387</v>
      </c>
      <c r="G13" s="19" t="s">
        <v>574</v>
      </c>
      <c r="H13" s="15">
        <v>31558.84</v>
      </c>
      <c r="I13" s="15">
        <v>31558.84</v>
      </c>
      <c r="J13" s="21" t="s">
        <v>528</v>
      </c>
      <c r="K13" s="21">
        <v>0</v>
      </c>
    </row>
    <row r="14" spans="1:11" ht="105">
      <c r="A14" s="10">
        <v>12</v>
      </c>
      <c r="B14" s="20" t="s">
        <v>40</v>
      </c>
      <c r="C14" s="21" t="s">
        <v>41</v>
      </c>
      <c r="D14" s="21" t="s">
        <v>371</v>
      </c>
      <c r="E14" s="21" t="s">
        <v>401</v>
      </c>
      <c r="F14" s="19" t="s">
        <v>375</v>
      </c>
      <c r="G14" s="19" t="s">
        <v>575</v>
      </c>
      <c r="H14" s="15">
        <v>188519.33</v>
      </c>
      <c r="I14" s="15">
        <v>188519.33</v>
      </c>
      <c r="J14" s="21" t="s">
        <v>557</v>
      </c>
      <c r="K14" s="21">
        <v>0</v>
      </c>
    </row>
    <row r="15" spans="1:11" ht="120">
      <c r="A15" s="10">
        <v>13</v>
      </c>
      <c r="B15" s="20" t="s">
        <v>23</v>
      </c>
      <c r="C15" s="21" t="s">
        <v>24</v>
      </c>
      <c r="D15" s="21" t="s">
        <v>391</v>
      </c>
      <c r="E15" s="21" t="s">
        <v>406</v>
      </c>
      <c r="F15" s="19" t="s">
        <v>392</v>
      </c>
      <c r="G15" s="19" t="s">
        <v>393</v>
      </c>
      <c r="H15" s="15">
        <v>21889.87</v>
      </c>
      <c r="I15" s="15">
        <v>21889.87</v>
      </c>
      <c r="J15" s="21" t="s">
        <v>528</v>
      </c>
      <c r="K15" s="21">
        <v>0</v>
      </c>
    </row>
    <row r="16" spans="1:11" ht="150">
      <c r="A16" s="10">
        <v>14</v>
      </c>
      <c r="B16" s="20" t="s">
        <v>576</v>
      </c>
      <c r="C16" s="21" t="s">
        <v>19</v>
      </c>
      <c r="D16" s="21" t="s">
        <v>99</v>
      </c>
      <c r="E16" s="21" t="s">
        <v>407</v>
      </c>
      <c r="F16" s="19" t="s">
        <v>387</v>
      </c>
      <c r="G16" s="19" t="s">
        <v>577</v>
      </c>
      <c r="H16" s="15">
        <v>40275.050000000003</v>
      </c>
      <c r="I16" s="15">
        <v>49039.64</v>
      </c>
      <c r="J16" s="21" t="s">
        <v>528</v>
      </c>
      <c r="K16" s="21">
        <v>1000</v>
      </c>
    </row>
    <row r="17" spans="1:11" ht="150">
      <c r="A17" s="10">
        <v>15</v>
      </c>
      <c r="B17" s="20" t="s">
        <v>578</v>
      </c>
      <c r="C17" s="21" t="s">
        <v>20</v>
      </c>
      <c r="D17" s="21" t="s">
        <v>99</v>
      </c>
      <c r="E17" s="21" t="s">
        <v>407</v>
      </c>
      <c r="F17" s="19" t="s">
        <v>387</v>
      </c>
      <c r="G17" s="19"/>
      <c r="H17" s="15">
        <v>64636.95</v>
      </c>
      <c r="I17" s="15">
        <v>64785.56</v>
      </c>
      <c r="J17" s="21" t="s">
        <v>528</v>
      </c>
      <c r="K17" s="21">
        <v>21353.63</v>
      </c>
    </row>
    <row r="18" spans="1:11" ht="165">
      <c r="A18" s="10">
        <v>16</v>
      </c>
      <c r="B18" s="20" t="s">
        <v>579</v>
      </c>
      <c r="C18" s="22" t="s">
        <v>394</v>
      </c>
      <c r="D18" s="21" t="s">
        <v>99</v>
      </c>
      <c r="E18" s="21" t="s">
        <v>407</v>
      </c>
      <c r="F18" s="19" t="s">
        <v>387</v>
      </c>
      <c r="G18" s="6"/>
      <c r="H18" s="15">
        <v>149864.57999999999</v>
      </c>
      <c r="I18" s="15">
        <v>149968.37</v>
      </c>
      <c r="J18" s="22" t="s">
        <v>580</v>
      </c>
      <c r="K18" s="21">
        <v>0</v>
      </c>
    </row>
    <row r="19" spans="1:11" ht="150">
      <c r="A19" s="10">
        <v>17</v>
      </c>
      <c r="B19" s="20" t="s">
        <v>581</v>
      </c>
      <c r="C19" s="21" t="s">
        <v>18</v>
      </c>
      <c r="D19" s="21" t="s">
        <v>99</v>
      </c>
      <c r="E19" s="21" t="s">
        <v>407</v>
      </c>
      <c r="F19" s="19" t="s">
        <v>387</v>
      </c>
      <c r="G19" s="19"/>
      <c r="H19" s="15">
        <v>72135.8</v>
      </c>
      <c r="I19" s="15">
        <v>72277.960000000006</v>
      </c>
      <c r="J19" s="21" t="s">
        <v>528</v>
      </c>
      <c r="K19" s="21">
        <v>19278.64</v>
      </c>
    </row>
    <row r="20" spans="1:11" ht="135">
      <c r="A20" s="10">
        <v>18</v>
      </c>
      <c r="B20" s="20" t="s">
        <v>11</v>
      </c>
      <c r="C20" s="21" t="s">
        <v>12</v>
      </c>
      <c r="D20" s="21" t="s">
        <v>371</v>
      </c>
      <c r="E20" s="21" t="s">
        <v>401</v>
      </c>
      <c r="F20" s="19" t="s">
        <v>375</v>
      </c>
      <c r="G20" s="19"/>
      <c r="H20" s="15">
        <v>32569.86</v>
      </c>
      <c r="I20" s="15">
        <v>32569.86</v>
      </c>
      <c r="J20" s="21" t="s">
        <v>558</v>
      </c>
      <c r="K20" s="21">
        <v>0</v>
      </c>
    </row>
    <row r="21" spans="1:11" ht="120">
      <c r="A21" s="10">
        <v>19</v>
      </c>
      <c r="B21" s="20" t="s">
        <v>7</v>
      </c>
      <c r="C21" s="21" t="s">
        <v>8</v>
      </c>
      <c r="D21" s="21" t="s">
        <v>371</v>
      </c>
      <c r="E21" s="21" t="s">
        <v>401</v>
      </c>
      <c r="F21" s="19" t="s">
        <v>387</v>
      </c>
      <c r="G21" s="19"/>
      <c r="H21" s="15">
        <v>27931.129999999997</v>
      </c>
      <c r="I21" s="15">
        <v>26816.94</v>
      </c>
      <c r="J21" s="21" t="s">
        <v>528</v>
      </c>
      <c r="K21" s="21">
        <v>26816.94</v>
      </c>
    </row>
    <row r="22" spans="1:11" ht="105">
      <c r="A22" s="10">
        <v>20</v>
      </c>
      <c r="B22" s="20" t="s">
        <v>26</v>
      </c>
      <c r="C22" s="21" t="s">
        <v>25</v>
      </c>
      <c r="D22" s="21" t="s">
        <v>371</v>
      </c>
      <c r="E22" s="21" t="s">
        <v>401</v>
      </c>
      <c r="F22" s="19" t="s">
        <v>395</v>
      </c>
      <c r="G22" s="19" t="s">
        <v>396</v>
      </c>
      <c r="H22" s="15">
        <v>54000.93</v>
      </c>
      <c r="I22" s="15">
        <v>56278.49</v>
      </c>
      <c r="J22" s="21" t="s">
        <v>559</v>
      </c>
      <c r="K22" s="21">
        <v>0</v>
      </c>
    </row>
    <row r="23" spans="1:11" ht="90">
      <c r="A23" s="10">
        <v>21</v>
      </c>
      <c r="B23" s="20" t="s">
        <v>2</v>
      </c>
      <c r="C23" s="21" t="s">
        <v>5</v>
      </c>
      <c r="D23" s="21" t="s">
        <v>371</v>
      </c>
      <c r="E23" s="21" t="s">
        <v>401</v>
      </c>
      <c r="F23" s="19"/>
      <c r="G23" s="19"/>
      <c r="H23" s="15">
        <v>59625.09</v>
      </c>
      <c r="I23" s="15">
        <v>37586.050000000003</v>
      </c>
      <c r="J23" s="21" t="s">
        <v>528</v>
      </c>
      <c r="K23" s="21">
        <v>0</v>
      </c>
    </row>
    <row r="24" spans="1:11" ht="165">
      <c r="A24" s="10">
        <v>22</v>
      </c>
      <c r="B24" s="20" t="s">
        <v>582</v>
      </c>
      <c r="C24" s="21" t="s">
        <v>17</v>
      </c>
      <c r="D24" s="21" t="s">
        <v>99</v>
      </c>
      <c r="E24" s="21" t="s">
        <v>407</v>
      </c>
      <c r="F24" s="19" t="s">
        <v>387</v>
      </c>
      <c r="G24" s="19"/>
      <c r="H24" s="15">
        <v>1277136.23</v>
      </c>
      <c r="I24" s="15">
        <v>1277136.23</v>
      </c>
      <c r="J24" s="21" t="s">
        <v>560</v>
      </c>
      <c r="K24" s="21">
        <v>0</v>
      </c>
    </row>
    <row r="25" spans="1:11" ht="120">
      <c r="A25" s="10">
        <v>23</v>
      </c>
      <c r="B25" s="20" t="s">
        <v>13</v>
      </c>
      <c r="C25" s="21" t="s">
        <v>14</v>
      </c>
      <c r="D25" s="21" t="s">
        <v>397</v>
      </c>
      <c r="E25" s="21" t="s">
        <v>406</v>
      </c>
      <c r="F25" s="19" t="s">
        <v>392</v>
      </c>
      <c r="G25" s="19" t="s">
        <v>398</v>
      </c>
      <c r="H25" s="15">
        <v>6379.14</v>
      </c>
      <c r="I25" s="15">
        <v>6379.14</v>
      </c>
      <c r="J25" s="21" t="s">
        <v>528</v>
      </c>
      <c r="K25" s="21">
        <v>6379.14</v>
      </c>
    </row>
    <row r="26" spans="1:11" ht="180">
      <c r="A26" s="10">
        <v>24</v>
      </c>
      <c r="B26" s="20" t="s">
        <v>4</v>
      </c>
      <c r="C26" s="21" t="s">
        <v>6</v>
      </c>
      <c r="D26" s="21" t="s">
        <v>408</v>
      </c>
      <c r="E26" s="21" t="s">
        <v>409</v>
      </c>
      <c r="F26" s="19" t="s">
        <v>399</v>
      </c>
      <c r="G26" s="19" t="s">
        <v>400</v>
      </c>
      <c r="H26" s="15">
        <v>128554.54999999999</v>
      </c>
      <c r="I26" s="15">
        <v>124716.56</v>
      </c>
      <c r="J26" s="21" t="s">
        <v>528</v>
      </c>
      <c r="K26" s="21">
        <v>48112.34</v>
      </c>
    </row>
    <row r="27" spans="1:11">
      <c r="H27" s="2">
        <f>SUM(H3:H26)</f>
        <v>7621168.709999999</v>
      </c>
      <c r="I27" s="2">
        <f>SUM(I3:I26)</f>
        <v>6051861.0800000001</v>
      </c>
      <c r="K27" s="28">
        <f>SUM(K3:K26)</f>
        <v>122940.69</v>
      </c>
    </row>
    <row r="28" spans="1:11">
      <c r="H28" s="2">
        <f>H27+'2015'!G56</f>
        <v>15958880.270000001</v>
      </c>
      <c r="I28" s="2">
        <f>I27+'2015'!H56</f>
        <v>12722437.02</v>
      </c>
      <c r="K28" s="28">
        <f>K27+'2015'!J56</f>
        <v>476787.53</v>
      </c>
    </row>
  </sheetData>
  <mergeCells count="22">
    <mergeCell ref="K3:K4"/>
    <mergeCell ref="A1:A2"/>
    <mergeCell ref="B1:B2"/>
    <mergeCell ref="C1:C2"/>
    <mergeCell ref="D1:D2"/>
    <mergeCell ref="E1:E2"/>
    <mergeCell ref="F1:F2"/>
    <mergeCell ref="G1:G2"/>
    <mergeCell ref="H1:I1"/>
    <mergeCell ref="H3:H4"/>
    <mergeCell ref="I3:I4"/>
    <mergeCell ref="J3:J4"/>
    <mergeCell ref="H7:H8"/>
    <mergeCell ref="I7:I8"/>
    <mergeCell ref="J7:J8"/>
    <mergeCell ref="K7:K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</vt:lpstr>
      <vt:lpstr>2017</vt:lpstr>
      <vt:lpstr>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2017-10-18T11:50:06Z</dcterms:modified>
</cp:coreProperties>
</file>